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4"/>
  <workbookPr/>
  <mc:AlternateContent xmlns:mc="http://schemas.openxmlformats.org/markup-compatibility/2006">
    <mc:Choice Requires="x15">
      <x15ac:absPath xmlns:x15ac="http://schemas.microsoft.com/office/spreadsheetml/2010/11/ac" url="C:\Users\LALO\Desktop\Lap_Mac_Heme\Junio 2020\Indicadores tacticos PID_UPT\UPT_2017_2018\"/>
    </mc:Choice>
  </mc:AlternateContent>
  <xr:revisionPtr revIDLastSave="0" documentId="13_ncr:1_{511F0815-46D1-4B43-99E4-B472E4FE9523}" xr6:coauthVersionLast="36" xr6:coauthVersionMax="45" xr10:uidLastSave="{00000000-0000-0000-0000-000000000000}"/>
  <bookViews>
    <workbookView xWindow="10455" yWindow="465" windowWidth="28800" windowHeight="15720" xr2:uid="{00000000-000D-0000-FFFF-FFFF00000000}"/>
  </bookViews>
  <sheets>
    <sheet name="Resumen_UPT" sheetId="1" r:id="rId1"/>
    <sheet name="Indicador 1" sheetId="2" r:id="rId2"/>
    <sheet name="Indicador 2" sheetId="3" r:id="rId3"/>
    <sheet name="Indicador 3" sheetId="4" r:id="rId4"/>
    <sheet name="Indicador 4" sheetId="5" r:id="rId5"/>
    <sheet name="Indicador 5" sheetId="6" r:id="rId6"/>
    <sheet name="Indicador 6" sheetId="7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3" l="1"/>
  <c r="E21" i="3"/>
  <c r="F21" i="3"/>
  <c r="G21" i="3"/>
  <c r="H21" i="3"/>
  <c r="I21" i="3"/>
  <c r="F24" i="2" l="1"/>
  <c r="F22" i="2"/>
  <c r="F20" i="2"/>
  <c r="F18" i="2"/>
  <c r="F16" i="1"/>
  <c r="E16" i="1"/>
  <c r="F17" i="1"/>
  <c r="F15" i="1"/>
  <c r="E15" i="1"/>
  <c r="E13" i="1"/>
  <c r="F13" i="1" s="1"/>
  <c r="F12" i="1"/>
  <c r="E12" i="1"/>
  <c r="E17" i="1" l="1"/>
  <c r="F14" i="1"/>
  <c r="E14" i="1"/>
  <c r="B13" i="1"/>
  <c r="B14" i="1" s="1"/>
  <c r="B15" i="1" s="1"/>
  <c r="B16" i="1" s="1"/>
  <c r="B17" i="1" s="1"/>
</calcChain>
</file>

<file path=xl/sharedStrings.xml><?xml version="1.0" encoding="utf-8"?>
<sst xmlns="http://schemas.openxmlformats.org/spreadsheetml/2006/main" count="127" uniqueCount="82">
  <si>
    <t>Avance de indicadores del Programa Institucional de Desarrollo 2018</t>
  </si>
  <si>
    <t>No.</t>
  </si>
  <si>
    <t>Descripción Indicador</t>
  </si>
  <si>
    <t>Meta 2018</t>
  </si>
  <si>
    <t>Evidencia</t>
  </si>
  <si>
    <t>Programado</t>
  </si>
  <si>
    <t>Alcanzado</t>
  </si>
  <si>
    <t>Porcentaje alcanzado</t>
  </si>
  <si>
    <t>Porcentaje de personal docente que obtiene resultados aprobatorios en las evaluaciones.</t>
  </si>
  <si>
    <t>Indicador 1</t>
  </si>
  <si>
    <t>Indicador 2</t>
  </si>
  <si>
    <t>Indicador 3</t>
  </si>
  <si>
    <t>Indicador 4</t>
  </si>
  <si>
    <t>Indicador 5</t>
  </si>
  <si>
    <t>Indicador 6</t>
  </si>
  <si>
    <t>UNIVERSIDAD POLÍTECNICA DE TULANCINGO</t>
  </si>
  <si>
    <t>Porcentaje de acciones que contribuyen al incremento de la matrícula y calidad de la oferta educativa</t>
  </si>
  <si>
    <t>Porcentaje de proyectos concluidos de investigación o transferencia tecnológica.</t>
  </si>
  <si>
    <t>Porcentaje de cumplimiento del programa orientado a disminuir las brechas de desigualdad entre hombres y mujeres.</t>
  </si>
  <si>
    <t>Porcentaje de acciones cumplidas de acuerdo a lo establecido en el eje de ambientes de sana convivencia  del Consejo Técnico Escolar de Educación Superior (CTEES).</t>
  </si>
  <si>
    <t>Porcentaje de acciones educativas innovadoras emitidas por las Academias Estatales, aplicadas en la Universidad Politécnica de Tulancingo.</t>
  </si>
  <si>
    <t>86%
(5)</t>
  </si>
  <si>
    <t>97.6%
(213)</t>
  </si>
  <si>
    <t>100
(5)</t>
  </si>
  <si>
    <t>92%
(4)</t>
  </si>
  <si>
    <t>81%
(4)</t>
  </si>
  <si>
    <t>Ciclo escolar: septiembre 2017 - agosto 2018</t>
  </si>
  <si>
    <t xml:space="preserve">No. </t>
  </si>
  <si>
    <t xml:space="preserve">Acciones </t>
  </si>
  <si>
    <t>Ponderación</t>
  </si>
  <si>
    <t xml:space="preserve">Avance </t>
  </si>
  <si>
    <t>Fecha de conclusión</t>
  </si>
  <si>
    <t xml:space="preserve">Liga </t>
  </si>
  <si>
    <t>Programa de Tutorías</t>
  </si>
  <si>
    <t>agosto de 2018</t>
  </si>
  <si>
    <t>Programa de Asesorías</t>
  </si>
  <si>
    <t>Programa de actividades culturales, deportivas y recreativas</t>
  </si>
  <si>
    <t>Programa de atención psicológica</t>
  </si>
  <si>
    <t>Programa de acciones de reconocimiento social</t>
  </si>
  <si>
    <t>Indicador 2.  Porcentaje de personal docente que obtiene resultados aprobatorios en las evaluaciones.</t>
  </si>
  <si>
    <t>Indicador 1.  Porcentaje de acciones que contribuyen al incremento de la matrícula y calidad de la oferta educativa.</t>
  </si>
  <si>
    <t>Periodo: 2018</t>
  </si>
  <si>
    <t xml:space="preserve">Docentes evaludos </t>
  </si>
  <si>
    <t>Enero-Abril 2018</t>
  </si>
  <si>
    <t xml:space="preserve">Alumnos participantes </t>
  </si>
  <si>
    <t>Programas educativos</t>
  </si>
  <si>
    <t>Promedio global de evaluación</t>
  </si>
  <si>
    <t>Docentes con resultados de satisfactorio a excelente</t>
  </si>
  <si>
    <t>Porcentaje de docentes con resultados de satisfactorio a excelente</t>
  </si>
  <si>
    <t>Mayo - Agosto 2018</t>
  </si>
  <si>
    <t>Septiembre - Diciembre 2018</t>
  </si>
  <si>
    <t xml:space="preserve">PROMEDIO </t>
  </si>
  <si>
    <t>Indicador 3. Porcentaje de proyectos concluidos de investigación o transferencia tecnológica</t>
  </si>
  <si>
    <t>Proyecto de investigación</t>
  </si>
  <si>
    <t>Porcentaje de avance acumulado</t>
  </si>
  <si>
    <t>Liga</t>
  </si>
  <si>
    <t>Indicador 4. Porcentaje de cumplimiento del programa orientado a disminuir las brechas de desigualdad entre hombres y mujeres.</t>
  </si>
  <si>
    <t>Acciones</t>
  </si>
  <si>
    <t>Avance</t>
  </si>
  <si>
    <t>Indicador 5. Porcentaje de acciones cumplidas de acuerdo a lo establecido en el eje de ambientes de sana convivencia  del Consejo Técnico Escolar de Educación Superior (CTEES).</t>
  </si>
  <si>
    <t>Indicador 6. Porcentaje de acciones educativas innovadoras emitidas por las Academias Estatales, aplicadas en la Universidad Politécnica de Tulancingo.</t>
  </si>
  <si>
    <t>Acciones educativas innovadores</t>
  </si>
  <si>
    <t>Implementar un diagnóstico con enfoque de género</t>
  </si>
  <si>
    <t>Sistema de gestión de equidad de género o equivalente</t>
  </si>
  <si>
    <t>Documentar los protocolos de actuación para la prevención y atención de la violencia y atención a la violencia</t>
  </si>
  <si>
    <t>Incrementar la vinculación con instituciones especializadas, realizar campañas formativas</t>
  </si>
  <si>
    <t>Diciembre 2018</t>
  </si>
  <si>
    <t>Encuesta de clima laboral</t>
  </si>
  <si>
    <t>Mantener en operación un comité de ética o similar</t>
  </si>
  <si>
    <t>Actualizar la filosofía institucional</t>
  </si>
  <si>
    <t>Brindar acciones formativas en valores y reconocimiento de actos virtuosos</t>
  </si>
  <si>
    <t>Participación con ponencias en el 1er Congreso Estatal de Academias</t>
  </si>
  <si>
    <t>Participación en la Academia de Bienestar y Seguridad Escolar</t>
  </si>
  <si>
    <t xml:space="preserve">UNIVERSIDAD POLÍTECNICA DE TULANCINGO						</t>
  </si>
  <si>
    <t xml:space="preserve">Participación en la Academia de Matemáticas </t>
  </si>
  <si>
    <t>% Acumulado</t>
  </si>
  <si>
    <t>Focues measure method based on the modulus of the gradient of the color planes for digital microscopy</t>
  </si>
  <si>
    <t>Marangoni force-driven manipulation of phototermally-induced microbubbles</t>
  </si>
  <si>
    <t>Anexo</t>
  </si>
  <si>
    <t>Some computational aspects of Tchebiechef moments for higher orders</t>
  </si>
  <si>
    <t>Double Magnetic Loop and Methods for Calculating Its Inductance</t>
  </si>
  <si>
    <t>Modelado y Análisis de Sintonización de Velocidad de un MSIP con Presencia de Fisura Mediante Algoritmos Genéticos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</si>
</sst>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(#,##0.0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00000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0" xfId="0" applyFont="1" applyAlignment="1"/>
    <xf numFmtId="0" fontId="4" fillId="0" borderId="0" xfId="0" applyFont="1" applyAlignment="1"/>
    <xf numFmtId="0" fontId="6" fillId="2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3" fillId="0" borderId="6" xfId="2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/>
    </xf>
    <xf numFmtId="1" fontId="2" fillId="0" borderId="6" xfId="1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8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/>
    <xf numFmtId="0" fontId="8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right"/>
    </xf>
    <xf numFmtId="2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9" fontId="7" fillId="0" borderId="7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9" fontId="7" fillId="0" borderId="7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10" fontId="7" fillId="0" borderId="7" xfId="0" applyNumberFormat="1" applyFont="1" applyBorder="1" applyAlignment="1">
      <alignment horizontal="center" vertical="center" wrapText="1"/>
    </xf>
    <xf numFmtId="0" fontId="9" fillId="0" borderId="0" xfId="0" applyFont="1" applyAlignment="1"/>
    <xf numFmtId="0" fontId="5" fillId="0" borderId="0" xfId="0" applyFont="1" applyAlignment="1">
      <alignment horizontal="left" vertical="center" wrapText="1"/>
    </xf>
    <xf numFmtId="0" fontId="7" fillId="0" borderId="7" xfId="0" applyFont="1" applyBorder="1" applyAlignment="1">
      <alignment horizontal="justify" vertical="top" wrapText="1"/>
    </xf>
    <xf numFmtId="9" fontId="7" fillId="0" borderId="7" xfId="0" applyNumberFormat="1" applyFont="1" applyBorder="1" applyAlignment="1">
      <alignment horizontal="center"/>
    </xf>
    <xf numFmtId="0" fontId="7" fillId="0" borderId="7" xfId="0" applyNumberFormat="1" applyFont="1" applyBorder="1" applyAlignment="1">
      <alignment horizontal="center" vertical="center" wrapText="1"/>
    </xf>
    <xf numFmtId="10" fontId="10" fillId="0" borderId="7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/>
    <xf numFmtId="0" fontId="6" fillId="2" borderId="1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3506470</xdr:colOff>
      <xdr:row>0</xdr:row>
      <xdr:rowOff>66675</xdr:rowOff>
    </xdr:from>
    <xdr:to>
      <xdr:col>6</xdr:col>
      <xdr:colOff>4225290</xdr:colOff>
      <xdr:row>4</xdr:row>
      <xdr:rowOff>163830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0870" y="257175"/>
          <a:ext cx="718820" cy="859155"/>
        </a:xfrm>
        <a:prstGeom prst="rect">
          <a:avLst/>
        </a:prstGeom>
      </xdr:spPr>
    </xdr:pic>
    <xdr:clientData/>
  </xdr:twoCellAnchor>
  <xdr:twoCellAnchor editAs="oneCell">
    <xdr:from>
      <xdr:col>4</xdr:col>
      <xdr:colOff>3810</xdr:colOff>
      <xdr:row>1</xdr:row>
      <xdr:rowOff>20320</xdr:rowOff>
    </xdr:from>
    <xdr:to>
      <xdr:col>4</xdr:col>
      <xdr:colOff>647700</xdr:colOff>
      <xdr:row>5</xdr:row>
      <xdr:rowOff>14605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1810" y="401320"/>
          <a:ext cx="643890" cy="7562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5</xdr:row>
      <xdr:rowOff>171450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0500"/>
          <a:ext cx="1123950" cy="1123950"/>
        </a:xfrm>
        <a:prstGeom prst="rect">
          <a:avLst/>
        </a:prstGeom>
      </xdr:spPr>
    </xdr:pic>
    <xdr:clientData/>
  </xdr:twoCellAnchor>
  <xdr:oneCellAnchor>
    <xdr:from>
      <xdr:col>0</xdr:col>
      <xdr:colOff>254000</xdr:colOff>
      <xdr:row>19</xdr:row>
      <xdr:rowOff>15875</xdr:rowOff>
    </xdr:from>
    <xdr:ext cx="3609975" cy="1409700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54000" y="6772275"/>
          <a:ext cx="3609975" cy="1409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ELABORÓ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/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/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_______________________________________________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 i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Mtro.</a:t>
          </a:r>
          <a:r>
            <a:rPr lang="en-US" sz="1100" b="1" i="1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Héctor Eduardo Mendoza Espinoza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Departamento de Calidad</a:t>
          </a:r>
          <a:endParaRPr sz="1100" b="1"/>
        </a:p>
      </xdr:txBody>
    </xdr:sp>
    <xdr:clientData fLocksWithSheet="0"/>
  </xdr:oneCellAnchor>
  <xdr:oneCellAnchor>
    <xdr:from>
      <xdr:col>2</xdr:col>
      <xdr:colOff>3841750</xdr:colOff>
      <xdr:row>21</xdr:row>
      <xdr:rowOff>68722</xdr:rowOff>
    </xdr:from>
    <xdr:ext cx="3314700" cy="542007"/>
    <xdr:sp macro="" textlink="">
      <xdr:nvSpPr>
        <xdr:cNvPr id="7" name="Shape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492750" y="7206122"/>
          <a:ext cx="3314700" cy="542007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REVISÓ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/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/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_____________________________________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 i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Lic. Oswaldo</a:t>
          </a:r>
          <a:r>
            <a:rPr lang="en-US" sz="1100" b="1" i="1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del Villar Furiati</a:t>
          </a:r>
          <a:endParaRPr sz="1100" b="1" i="1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Dirección de Planeación,</a:t>
          </a:r>
          <a:r>
            <a:rPr lang="en-US" sz="1100" b="1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Programación y </a:t>
          </a: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Evaluación</a:t>
          </a:r>
          <a:endParaRPr sz="1100" b="1"/>
        </a:p>
      </xdr:txBody>
    </xdr:sp>
    <xdr:clientData/>
  </xdr:oneCellAnchor>
  <xdr:oneCellAnchor>
    <xdr:from>
      <xdr:col>6</xdr:col>
      <xdr:colOff>1435100</xdr:colOff>
      <xdr:row>19</xdr:row>
      <xdr:rowOff>15875</xdr:rowOff>
    </xdr:from>
    <xdr:ext cx="2676525" cy="1409700"/>
    <xdr:sp macro="" textlink="">
      <xdr:nvSpPr>
        <xdr:cNvPr id="9" name="Shape 6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1099800" y="6772275"/>
          <a:ext cx="2676525" cy="1409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AUTORIZÓ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/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/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__________________________________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 i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Dr.</a:t>
          </a:r>
          <a:r>
            <a:rPr lang="en-US" sz="1100" b="1" i="1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Arturo Gil Borja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Rector</a:t>
          </a:r>
          <a:endParaRPr sz="1100" b="1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1111054</xdr:colOff>
      <xdr:row>0</xdr:row>
      <xdr:rowOff>76444</xdr:rowOff>
    </xdr:from>
    <xdr:to>
      <xdr:col>7</xdr:col>
      <xdr:colOff>1735600</xdr:colOff>
      <xdr:row>4</xdr:row>
      <xdr:rowOff>134522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FCB536-3F3C-2749-83EE-28E84064A21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6900" y="76444"/>
          <a:ext cx="723704" cy="878693"/>
        </a:xfrm>
        <a:prstGeom prst="rect">
          <a:avLst/>
        </a:prstGeom>
      </xdr:spPr>
    </xdr:pic>
    <xdr:clientData/>
  </xdr:twoCellAnchor>
  <xdr:twoCellAnchor editAs="oneCell">
    <xdr:from>
      <xdr:col>4</xdr:col>
      <xdr:colOff>34094</xdr:colOff>
      <xdr:row>0</xdr:row>
      <xdr:rowOff>98474</xdr:rowOff>
    </xdr:from>
    <xdr:to>
      <xdr:col>5</xdr:col>
      <xdr:colOff>8793</xdr:colOff>
      <xdr:row>4</xdr:row>
      <xdr:rowOff>53682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547E57-B660-1E40-A352-97CAAA5E2A6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402" y="98474"/>
          <a:ext cx="648775" cy="7758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5</xdr:row>
      <xdr:rowOff>122604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1AD58B8-A14C-3B4B-AF9F-AB97254D7A0D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87450" cy="1123950"/>
        </a:xfrm>
        <a:prstGeom prst="rect">
          <a:avLst/>
        </a:prstGeom>
      </xdr:spPr>
    </xdr:pic>
    <xdr:clientData/>
  </xdr:twoCellAnchor>
  <xdr:oneCellAnchor>
    <xdr:from>
      <xdr:col>5</xdr:col>
      <xdr:colOff>556846</xdr:colOff>
      <xdr:row>26</xdr:row>
      <xdr:rowOff>97692</xdr:rowOff>
    </xdr:from>
    <xdr:ext cx="2676525" cy="1409700"/>
    <xdr:sp macro="" textlink="">
      <xdr:nvSpPr>
        <xdr:cNvPr id="5" name="Shape 6">
          <a:extLst>
            <a:ext uri="{FF2B5EF4-FFF2-40B4-BE49-F238E27FC236}">
              <a16:creationId xmlns:a16="http://schemas.microsoft.com/office/drawing/2014/main" id="{EEFC7279-D905-924E-B422-E807A9C58E6C}"/>
            </a:ext>
          </a:extLst>
        </xdr:cNvPr>
        <xdr:cNvSpPr txBox="1"/>
      </xdr:nvSpPr>
      <xdr:spPr>
        <a:xfrm>
          <a:off x="6877538" y="5881077"/>
          <a:ext cx="2676525" cy="1409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AUTORIZÓ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________________________________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 i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Dr.</a:t>
          </a:r>
          <a:r>
            <a:rPr lang="en-US" sz="1100" b="1" i="1" baseline="0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 Arturo Gil Borja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Rector</a:t>
          </a: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LocksWithSheet="0"/>
  </xdr:oneCellAnchor>
  <xdr:oneCellAnchor>
    <xdr:from>
      <xdr:col>1</xdr:col>
      <xdr:colOff>728785</xdr:colOff>
      <xdr:row>26</xdr:row>
      <xdr:rowOff>103550</xdr:rowOff>
    </xdr:from>
    <xdr:ext cx="2676525" cy="140970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2041926B-DDE0-1E4A-A5B7-594BCC49C06D}"/>
            </a:ext>
          </a:extLst>
        </xdr:cNvPr>
        <xdr:cNvSpPr txBox="1"/>
      </xdr:nvSpPr>
      <xdr:spPr>
        <a:xfrm>
          <a:off x="1559170" y="5886935"/>
          <a:ext cx="2676525" cy="1409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  <a:sym typeface="Calibri"/>
            </a:rPr>
            <a:t>REVISÓ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________________________________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s-ES" sz="1100" b="1" i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Dr.</a:t>
          </a:r>
          <a:r>
            <a:rPr lang="es-ES" sz="1100" b="1" i="1" baseline="0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 Alfonso Padilla Vivanco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Secretarío</a:t>
          </a:r>
          <a:r>
            <a:rPr lang="en-US" sz="1100" b="1" baseline="0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 Académico</a:t>
          </a: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LocksWithSheet="0"/>
  </xdr:oneCellAnchor>
  <xdr:oneCellAnchor>
    <xdr:from>
      <xdr:col>1</xdr:col>
      <xdr:colOff>754184</xdr:colOff>
      <xdr:row>34</xdr:row>
      <xdr:rowOff>99643</xdr:rowOff>
    </xdr:from>
    <xdr:ext cx="2676525" cy="1409700"/>
    <xdr:sp macro="" textlink="">
      <xdr:nvSpPr>
        <xdr:cNvPr id="7" name="Shape 6">
          <a:extLst>
            <a:ext uri="{FF2B5EF4-FFF2-40B4-BE49-F238E27FC236}">
              <a16:creationId xmlns:a16="http://schemas.microsoft.com/office/drawing/2014/main" id="{65251432-6E36-A340-A100-BEF5589C4971}"/>
            </a:ext>
          </a:extLst>
        </xdr:cNvPr>
        <xdr:cNvSpPr txBox="1"/>
      </xdr:nvSpPr>
      <xdr:spPr>
        <a:xfrm>
          <a:off x="1584569" y="7524258"/>
          <a:ext cx="2676525" cy="1409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  <a:sym typeface="Calibri"/>
            </a:rPr>
            <a:t>REVISÓ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________________________________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s-ES" sz="1100" b="1" i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Dra.</a:t>
          </a:r>
          <a:r>
            <a:rPr lang="es-ES" sz="1100" b="1" i="1" baseline="0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 Dulce Marisa Barberena Serrano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  <a:sym typeface="Calibri"/>
            </a:rPr>
            <a:t>Directora</a:t>
          </a:r>
          <a:r>
            <a:rPr lang="en-US" sz="1100" b="1" baseline="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  <a:sym typeface="Calibri"/>
            </a:rPr>
            <a:t> de Vinculación y Extensión</a:t>
          </a: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LocksWithSheet="0"/>
  </xdr:oneCellAnchor>
  <xdr:oneCellAnchor>
    <xdr:from>
      <xdr:col>1</xdr:col>
      <xdr:colOff>750276</xdr:colOff>
      <xdr:row>42</xdr:row>
      <xdr:rowOff>95739</xdr:rowOff>
    </xdr:from>
    <xdr:ext cx="2676525" cy="1409700"/>
    <xdr:sp macro="" textlink="">
      <xdr:nvSpPr>
        <xdr:cNvPr id="8" name="Shape 6">
          <a:extLst>
            <a:ext uri="{FF2B5EF4-FFF2-40B4-BE49-F238E27FC236}">
              <a16:creationId xmlns:a16="http://schemas.microsoft.com/office/drawing/2014/main" id="{1743B32A-3B0A-E94F-A7A5-F25532981517}"/>
            </a:ext>
          </a:extLst>
        </xdr:cNvPr>
        <xdr:cNvSpPr txBox="1"/>
      </xdr:nvSpPr>
      <xdr:spPr>
        <a:xfrm>
          <a:off x="1580661" y="9161585"/>
          <a:ext cx="2676525" cy="1409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  <a:sym typeface="Calibri"/>
            </a:rPr>
            <a:t>REVISÓ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________________________________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s-ES" sz="1100" b="1" i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Lic. Felipe O. Durán Rocha</a:t>
          </a:r>
          <a:endParaRPr lang="es-ES" sz="1100" b="1" i="1" baseline="0">
            <a:solidFill>
              <a:schemeClr val="dk1"/>
            </a:solidFill>
            <a:latin typeface="Arial" panose="020B0604020202020204" pitchFamily="34" charset="0"/>
            <a:ea typeface="Calibri"/>
            <a:cs typeface="Arial" panose="020B0604020202020204" pitchFamily="34" charset="0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  <a:sym typeface="Calibri"/>
            </a:rPr>
            <a:t>Director</a:t>
          </a:r>
          <a:r>
            <a:rPr lang="en-US" sz="1100" b="1" baseline="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  <a:sym typeface="Calibri"/>
            </a:rPr>
            <a:t> de Servicios Educativos</a:t>
          </a: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944000</xdr:colOff>
      <xdr:row>0</xdr:row>
      <xdr:rowOff>152644</xdr:rowOff>
    </xdr:from>
    <xdr:to>
      <xdr:col>9</xdr:col>
      <xdr:colOff>1648654</xdr:colOff>
      <xdr:row>5</xdr:row>
      <xdr:rowOff>15337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63C56A-F32F-104D-9D63-F5830052009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23400" y="152644"/>
          <a:ext cx="723704" cy="878693"/>
        </a:xfrm>
        <a:prstGeom prst="rect">
          <a:avLst/>
        </a:prstGeom>
      </xdr:spPr>
    </xdr:pic>
    <xdr:clientData/>
  </xdr:twoCellAnchor>
  <xdr:twoCellAnchor editAs="oneCell">
    <xdr:from>
      <xdr:col>5</xdr:col>
      <xdr:colOff>38002</xdr:colOff>
      <xdr:row>0</xdr:row>
      <xdr:rowOff>123874</xdr:rowOff>
    </xdr:from>
    <xdr:to>
      <xdr:col>5</xdr:col>
      <xdr:colOff>686777</xdr:colOff>
      <xdr:row>4</xdr:row>
      <xdr:rowOff>86897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940405B-56E2-F041-8C62-75A01C07FFD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9602" y="123874"/>
          <a:ext cx="648775" cy="7758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395287</xdr:colOff>
      <xdr:row>0</xdr:row>
      <xdr:rowOff>0</xdr:rowOff>
    </xdr:from>
    <xdr:to>
      <xdr:col>1</xdr:col>
      <xdr:colOff>1589210</xdr:colOff>
      <xdr:row>5</xdr:row>
      <xdr:rowOff>132373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F78ABAD-CFF1-B242-B6DD-D489A4EBB578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975" y="0"/>
          <a:ext cx="1193923" cy="1084873"/>
        </a:xfrm>
        <a:prstGeom prst="rect">
          <a:avLst/>
        </a:prstGeom>
      </xdr:spPr>
    </xdr:pic>
    <xdr:clientData/>
  </xdr:twoCellAnchor>
  <xdr:oneCellAnchor>
    <xdr:from>
      <xdr:col>7</xdr:col>
      <xdr:colOff>314568</xdr:colOff>
      <xdr:row>25</xdr:row>
      <xdr:rowOff>88900</xdr:rowOff>
    </xdr:from>
    <xdr:ext cx="2676525" cy="1409700"/>
    <xdr:sp macro="" textlink="">
      <xdr:nvSpPr>
        <xdr:cNvPr id="5" name="Shape 6">
          <a:extLst>
            <a:ext uri="{FF2B5EF4-FFF2-40B4-BE49-F238E27FC236}">
              <a16:creationId xmlns:a16="http://schemas.microsoft.com/office/drawing/2014/main" id="{9BA83922-73DC-4548-A263-3F59944E8A69}"/>
            </a:ext>
          </a:extLst>
        </xdr:cNvPr>
        <xdr:cNvSpPr txBox="1"/>
      </xdr:nvSpPr>
      <xdr:spPr>
        <a:xfrm>
          <a:off x="9991968" y="5981700"/>
          <a:ext cx="2676525" cy="1409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AUTORIZÓ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________________________________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 i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Dr.</a:t>
          </a:r>
          <a:r>
            <a:rPr lang="en-US" sz="1100" b="1" i="1" baseline="0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 Arturo Gil Borja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Rector</a:t>
          </a: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LocksWithSheet="0"/>
  </xdr:oneCellAnchor>
  <xdr:oneCellAnchor>
    <xdr:from>
      <xdr:col>3</xdr:col>
      <xdr:colOff>114300</xdr:colOff>
      <xdr:row>25</xdr:row>
      <xdr:rowOff>94758</xdr:rowOff>
    </xdr:from>
    <xdr:ext cx="2676525" cy="140970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F50D9304-158F-B446-9915-A1A708743E8E}"/>
            </a:ext>
          </a:extLst>
        </xdr:cNvPr>
        <xdr:cNvSpPr txBox="1"/>
      </xdr:nvSpPr>
      <xdr:spPr>
        <a:xfrm>
          <a:off x="3289300" y="5987558"/>
          <a:ext cx="2676525" cy="1409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  <a:sym typeface="Calibri"/>
            </a:rPr>
            <a:t>REVISÓ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________________________________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s-ES" sz="1100" b="1" i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Dr.</a:t>
          </a:r>
          <a:r>
            <a:rPr lang="es-ES" sz="1100" b="1" i="1" baseline="0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 Alfonso Padilla Vivanco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Secretarío</a:t>
          </a:r>
          <a:r>
            <a:rPr lang="en-US" sz="1100" b="1" baseline="0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 Académico</a:t>
          </a: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134022</xdr:colOff>
      <xdr:row>1</xdr:row>
      <xdr:rowOff>25644</xdr:rowOff>
    </xdr:from>
    <xdr:to>
      <xdr:col>7</xdr:col>
      <xdr:colOff>32226</xdr:colOff>
      <xdr:row>5</xdr:row>
      <xdr:rowOff>63315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DEE9CA-3CE8-F74D-ABAA-D3FF9161B86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8022" y="228844"/>
          <a:ext cx="723704" cy="850471"/>
        </a:xfrm>
        <a:prstGeom prst="rect">
          <a:avLst/>
        </a:prstGeom>
      </xdr:spPr>
    </xdr:pic>
    <xdr:clientData/>
  </xdr:twoCellAnchor>
  <xdr:twoCellAnchor editAs="oneCell">
    <xdr:from>
      <xdr:col>2</xdr:col>
      <xdr:colOff>3067050</xdr:colOff>
      <xdr:row>2</xdr:row>
      <xdr:rowOff>44499</xdr:rowOff>
    </xdr:from>
    <xdr:to>
      <xdr:col>3</xdr:col>
      <xdr:colOff>276225</xdr:colOff>
      <xdr:row>5</xdr:row>
      <xdr:rowOff>175444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C458D9-5029-2F49-B558-94A483238B7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425499"/>
          <a:ext cx="609600" cy="7024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457200</xdr:colOff>
      <xdr:row>1</xdr:row>
      <xdr:rowOff>25400</xdr:rowOff>
    </xdr:from>
    <xdr:to>
      <xdr:col>2</xdr:col>
      <xdr:colOff>2063</xdr:colOff>
      <xdr:row>6</xdr:row>
      <xdr:rowOff>129551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6141307-A8AC-1246-96E1-D74B2646D719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228600"/>
          <a:ext cx="1189513" cy="1120151"/>
        </a:xfrm>
        <a:prstGeom prst="rect">
          <a:avLst/>
        </a:prstGeom>
      </xdr:spPr>
    </xdr:pic>
    <xdr:clientData/>
  </xdr:twoCellAnchor>
  <xdr:oneCellAnchor>
    <xdr:from>
      <xdr:col>4</xdr:col>
      <xdr:colOff>685690</xdr:colOff>
      <xdr:row>23</xdr:row>
      <xdr:rowOff>63500</xdr:rowOff>
    </xdr:from>
    <xdr:ext cx="2676525" cy="1409700"/>
    <xdr:sp macro="" textlink="">
      <xdr:nvSpPr>
        <xdr:cNvPr id="5" name="Shape 6">
          <a:extLst>
            <a:ext uri="{FF2B5EF4-FFF2-40B4-BE49-F238E27FC236}">
              <a16:creationId xmlns:a16="http://schemas.microsoft.com/office/drawing/2014/main" id="{EAD3ABEB-29D0-2F4A-A297-1CDEE6F81C9F}"/>
            </a:ext>
          </a:extLst>
        </xdr:cNvPr>
        <xdr:cNvSpPr txBox="1"/>
      </xdr:nvSpPr>
      <xdr:spPr>
        <a:xfrm>
          <a:off x="7353190" y="4826000"/>
          <a:ext cx="2676525" cy="1409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AUTORIZÓ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________________________________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 i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Dr.</a:t>
          </a:r>
          <a:r>
            <a:rPr lang="en-US" sz="1100" b="1" i="1" baseline="0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 Arturo Gil Borja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Rector</a:t>
          </a: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LocksWithSheet="0"/>
  </xdr:oneCellAnchor>
  <xdr:oneCellAnchor>
    <xdr:from>
      <xdr:col>1</xdr:col>
      <xdr:colOff>139700</xdr:colOff>
      <xdr:row>23</xdr:row>
      <xdr:rowOff>69358</xdr:rowOff>
    </xdr:from>
    <xdr:ext cx="2676525" cy="140970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E095D247-AA08-1842-80B2-DC86E5D26EC8}"/>
            </a:ext>
          </a:extLst>
        </xdr:cNvPr>
        <xdr:cNvSpPr txBox="1"/>
      </xdr:nvSpPr>
      <xdr:spPr>
        <a:xfrm>
          <a:off x="965200" y="4831858"/>
          <a:ext cx="2676525" cy="1409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  <a:sym typeface="Calibri"/>
            </a:rPr>
            <a:t>REVISÓ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________________________________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s-ES" sz="1100" b="1" i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Dr.</a:t>
          </a:r>
          <a:r>
            <a:rPr lang="es-ES" sz="1100" b="1" i="1" baseline="0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 Alfonso Padilla Vivanco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Secretarío</a:t>
          </a:r>
          <a:r>
            <a:rPr lang="en-US" sz="1100" b="1" baseline="0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 Académico</a:t>
          </a: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578522</xdr:colOff>
      <xdr:row>0</xdr:row>
      <xdr:rowOff>101844</xdr:rowOff>
    </xdr:from>
    <xdr:to>
      <xdr:col>7</xdr:col>
      <xdr:colOff>1302226</xdr:colOff>
      <xdr:row>4</xdr:row>
      <xdr:rowOff>139515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B6CE18-D61E-AB4D-B1CF-AF8D84649C1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38522" y="101844"/>
          <a:ext cx="723704" cy="850471"/>
        </a:xfrm>
        <a:prstGeom prst="rect">
          <a:avLst/>
        </a:prstGeom>
      </xdr:spPr>
    </xdr:pic>
    <xdr:clientData/>
  </xdr:twoCellAnchor>
  <xdr:twoCellAnchor editAs="oneCell">
    <xdr:from>
      <xdr:col>3</xdr:col>
      <xdr:colOff>822614</xdr:colOff>
      <xdr:row>0</xdr:row>
      <xdr:rowOff>166592</xdr:rowOff>
    </xdr:from>
    <xdr:to>
      <xdr:col>4</xdr:col>
      <xdr:colOff>381000</xdr:colOff>
      <xdr:row>4</xdr:row>
      <xdr:rowOff>107037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8268B57-1D01-1B4D-B1AC-5A45B8ED860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8364" y="166592"/>
          <a:ext cx="606136" cy="7024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127000</xdr:colOff>
      <xdr:row>0</xdr:row>
      <xdr:rowOff>0</xdr:rowOff>
    </xdr:from>
    <xdr:to>
      <xdr:col>1</xdr:col>
      <xdr:colOff>722788</xdr:colOff>
      <xdr:row>5</xdr:row>
      <xdr:rowOff>104151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D4C1A96-ED24-8845-ABEE-039253852803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0"/>
          <a:ext cx="1189513" cy="1120151"/>
        </a:xfrm>
        <a:prstGeom prst="rect">
          <a:avLst/>
        </a:prstGeom>
      </xdr:spPr>
    </xdr:pic>
    <xdr:clientData/>
  </xdr:twoCellAnchor>
  <xdr:oneCellAnchor>
    <xdr:from>
      <xdr:col>5</xdr:col>
      <xdr:colOff>441568</xdr:colOff>
      <xdr:row>20</xdr:row>
      <xdr:rowOff>88900</xdr:rowOff>
    </xdr:from>
    <xdr:ext cx="2676525" cy="1409700"/>
    <xdr:sp macro="" textlink="">
      <xdr:nvSpPr>
        <xdr:cNvPr id="5" name="Shape 6">
          <a:extLst>
            <a:ext uri="{FF2B5EF4-FFF2-40B4-BE49-F238E27FC236}">
              <a16:creationId xmlns:a16="http://schemas.microsoft.com/office/drawing/2014/main" id="{7EAD394E-D993-254F-8A35-328C09461D68}"/>
            </a:ext>
          </a:extLst>
        </xdr:cNvPr>
        <xdr:cNvSpPr txBox="1"/>
      </xdr:nvSpPr>
      <xdr:spPr>
        <a:xfrm>
          <a:off x="6893168" y="4102100"/>
          <a:ext cx="2676525" cy="1409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AUTORIZÓ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________________________________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 i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Dr.</a:t>
          </a:r>
          <a:r>
            <a:rPr lang="en-US" sz="1100" b="1" i="1" baseline="0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 Arturo Gil Borja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Rector</a:t>
          </a: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LocksWithSheet="0"/>
  </xdr:oneCellAnchor>
  <xdr:oneCellAnchor>
    <xdr:from>
      <xdr:col>2</xdr:col>
      <xdr:colOff>177800</xdr:colOff>
      <xdr:row>20</xdr:row>
      <xdr:rowOff>158258</xdr:rowOff>
    </xdr:from>
    <xdr:ext cx="2676525" cy="140970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BE3CED2-0720-824E-BE04-0AAC322B2287}"/>
            </a:ext>
          </a:extLst>
        </xdr:cNvPr>
        <xdr:cNvSpPr txBox="1"/>
      </xdr:nvSpPr>
      <xdr:spPr>
        <a:xfrm>
          <a:off x="1587500" y="4171458"/>
          <a:ext cx="2676525" cy="1409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  <a:sym typeface="Calibri"/>
            </a:rPr>
            <a:t>REVISÓ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________________________________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s-ES" sz="1100" b="1" i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Lic. Oswaldo del Villar Furiati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Director de Planeación,</a:t>
          </a:r>
          <a:r>
            <a:rPr lang="en-US" sz="1100" b="1" baseline="0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 Programación y Evaluación</a:t>
          </a: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LocksWithSheet="0"/>
  </xdr:oneCellAnchor>
  <xdr:oneCellAnchor>
    <xdr:from>
      <xdr:col>2</xdr:col>
      <xdr:colOff>88900</xdr:colOff>
      <xdr:row>30</xdr:row>
      <xdr:rowOff>88900</xdr:rowOff>
    </xdr:from>
    <xdr:ext cx="2676525" cy="1409700"/>
    <xdr:sp macro="" textlink="">
      <xdr:nvSpPr>
        <xdr:cNvPr id="7" name="Shape 6">
          <a:extLst>
            <a:ext uri="{FF2B5EF4-FFF2-40B4-BE49-F238E27FC236}">
              <a16:creationId xmlns:a16="http://schemas.microsoft.com/office/drawing/2014/main" id="{F9EDC897-A042-D04F-B046-85123382F07C}"/>
            </a:ext>
          </a:extLst>
        </xdr:cNvPr>
        <xdr:cNvSpPr txBox="1"/>
      </xdr:nvSpPr>
      <xdr:spPr>
        <a:xfrm>
          <a:off x="1498600" y="6134100"/>
          <a:ext cx="2676525" cy="1409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  <a:sym typeface="Calibri"/>
            </a:rPr>
            <a:t>REVISÓ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________________________________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s-ES" sz="1100" b="1" i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Dra.</a:t>
          </a:r>
          <a:r>
            <a:rPr lang="es-ES" sz="1100" b="1" i="1" baseline="0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 Dulce Marisa Barberena Serrano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  <a:sym typeface="Calibri"/>
            </a:rPr>
            <a:t>Directora</a:t>
          </a:r>
          <a:r>
            <a:rPr lang="en-US" sz="1100" b="1" baseline="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  <a:sym typeface="Calibri"/>
            </a:rPr>
            <a:t> de Vinculación y Extensión</a:t>
          </a: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95922</xdr:colOff>
      <xdr:row>0</xdr:row>
      <xdr:rowOff>127244</xdr:rowOff>
    </xdr:from>
    <xdr:to>
      <xdr:col>7</xdr:col>
      <xdr:colOff>819626</xdr:colOff>
      <xdr:row>5</xdr:row>
      <xdr:rowOff>88715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5DF98EA-2A5C-D446-A266-59A70FE168D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59222" y="127244"/>
          <a:ext cx="723704" cy="850471"/>
        </a:xfrm>
        <a:prstGeom prst="rect">
          <a:avLst/>
        </a:prstGeom>
      </xdr:spPr>
    </xdr:pic>
    <xdr:clientData/>
  </xdr:twoCellAnchor>
  <xdr:twoCellAnchor editAs="oneCell">
    <xdr:from>
      <xdr:col>3</xdr:col>
      <xdr:colOff>809880</xdr:colOff>
      <xdr:row>0</xdr:row>
      <xdr:rowOff>149274</xdr:rowOff>
    </xdr:from>
    <xdr:to>
      <xdr:col>4</xdr:col>
      <xdr:colOff>61655</xdr:colOff>
      <xdr:row>5</xdr:row>
      <xdr:rowOff>13519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E71B2FF-EFC8-3048-A05C-18D12BA9002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6580" y="149274"/>
          <a:ext cx="648775" cy="7532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368300</xdr:colOff>
      <xdr:row>0</xdr:row>
      <xdr:rowOff>12700</xdr:rowOff>
    </xdr:from>
    <xdr:to>
      <xdr:col>1</xdr:col>
      <xdr:colOff>722788</xdr:colOff>
      <xdr:row>6</xdr:row>
      <xdr:rowOff>15251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325B2B3-E0D7-7A47-9DDB-A831E8E59BFE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300" y="12700"/>
          <a:ext cx="1189513" cy="1120151"/>
        </a:xfrm>
        <a:prstGeom prst="rect">
          <a:avLst/>
        </a:prstGeom>
      </xdr:spPr>
    </xdr:pic>
    <xdr:clientData/>
  </xdr:twoCellAnchor>
  <xdr:oneCellAnchor>
    <xdr:from>
      <xdr:col>5</xdr:col>
      <xdr:colOff>708268</xdr:colOff>
      <xdr:row>20</xdr:row>
      <xdr:rowOff>139700</xdr:rowOff>
    </xdr:from>
    <xdr:ext cx="2676525" cy="1409700"/>
    <xdr:sp macro="" textlink="">
      <xdr:nvSpPr>
        <xdr:cNvPr id="5" name="Shape 6">
          <a:extLst>
            <a:ext uri="{FF2B5EF4-FFF2-40B4-BE49-F238E27FC236}">
              <a16:creationId xmlns:a16="http://schemas.microsoft.com/office/drawing/2014/main" id="{E933E8AC-951B-8F42-A23E-5729A698DEF8}"/>
            </a:ext>
          </a:extLst>
        </xdr:cNvPr>
        <xdr:cNvSpPr txBox="1"/>
      </xdr:nvSpPr>
      <xdr:spPr>
        <a:xfrm>
          <a:off x="8760068" y="3810000"/>
          <a:ext cx="2676525" cy="1409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AUTORIZÓ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________________________________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 i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Dr.</a:t>
          </a:r>
          <a:r>
            <a:rPr lang="en-US" sz="1100" b="1" i="1" baseline="0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 Arturo Gil Borja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Rector</a:t>
          </a: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LocksWithSheet="0"/>
  </xdr:oneCellAnchor>
  <xdr:oneCellAnchor>
    <xdr:from>
      <xdr:col>2</xdr:col>
      <xdr:colOff>508000</xdr:colOff>
      <xdr:row>21</xdr:row>
      <xdr:rowOff>43958</xdr:rowOff>
    </xdr:from>
    <xdr:ext cx="2676525" cy="140970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47BF88C8-80DF-984C-86BD-ADE997ABF4AA}"/>
            </a:ext>
          </a:extLst>
        </xdr:cNvPr>
        <xdr:cNvSpPr txBox="1"/>
      </xdr:nvSpPr>
      <xdr:spPr>
        <a:xfrm>
          <a:off x="2159000" y="3892058"/>
          <a:ext cx="2676525" cy="1409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  <a:sym typeface="Calibri"/>
            </a:rPr>
            <a:t>REVISÓ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________________________________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s-ES" sz="1100" b="1" i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Lic. Oswaldo del Villar Furiati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Director de Planeación,</a:t>
          </a:r>
          <a:r>
            <a:rPr lang="en-US" sz="1100" b="1" baseline="0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 Programación y Evaluación</a:t>
          </a: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1696122</xdr:colOff>
      <xdr:row>0</xdr:row>
      <xdr:rowOff>114544</xdr:rowOff>
    </xdr:from>
    <xdr:to>
      <xdr:col>6</xdr:col>
      <xdr:colOff>2419826</xdr:colOff>
      <xdr:row>4</xdr:row>
      <xdr:rowOff>152215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5F68B4-65F9-654C-BD07-20B802195EC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89422" y="114544"/>
          <a:ext cx="723704" cy="850471"/>
        </a:xfrm>
        <a:prstGeom prst="rect">
          <a:avLst/>
        </a:prstGeom>
      </xdr:spPr>
    </xdr:pic>
    <xdr:clientData/>
  </xdr:twoCellAnchor>
  <xdr:twoCellAnchor editAs="oneCell">
    <xdr:from>
      <xdr:col>2</xdr:col>
      <xdr:colOff>4289680</xdr:colOff>
      <xdr:row>0</xdr:row>
      <xdr:rowOff>136574</xdr:rowOff>
    </xdr:from>
    <xdr:to>
      <xdr:col>3</xdr:col>
      <xdr:colOff>290255</xdr:colOff>
      <xdr:row>4</xdr:row>
      <xdr:rowOff>77019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3C4D97D-E6D2-F14B-888E-C96453DB60C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0680" y="136574"/>
          <a:ext cx="648775" cy="7532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342900</xdr:colOff>
      <xdr:row>0</xdr:row>
      <xdr:rowOff>0</xdr:rowOff>
    </xdr:from>
    <xdr:to>
      <xdr:col>1</xdr:col>
      <xdr:colOff>706913</xdr:colOff>
      <xdr:row>5</xdr:row>
      <xdr:rowOff>104151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C66DB5A-7B20-2946-BF97-02FF8F2D6C92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0"/>
          <a:ext cx="1189513" cy="1120151"/>
        </a:xfrm>
        <a:prstGeom prst="rect">
          <a:avLst/>
        </a:prstGeom>
      </xdr:spPr>
    </xdr:pic>
    <xdr:clientData/>
  </xdr:twoCellAnchor>
  <xdr:oneCellAnchor>
    <xdr:from>
      <xdr:col>4</xdr:col>
      <xdr:colOff>327268</xdr:colOff>
      <xdr:row>22</xdr:row>
      <xdr:rowOff>76200</xdr:rowOff>
    </xdr:from>
    <xdr:ext cx="2676525" cy="1409700"/>
    <xdr:sp macro="" textlink="">
      <xdr:nvSpPr>
        <xdr:cNvPr id="5" name="Shape 6">
          <a:extLst>
            <a:ext uri="{FF2B5EF4-FFF2-40B4-BE49-F238E27FC236}">
              <a16:creationId xmlns:a16="http://schemas.microsoft.com/office/drawing/2014/main" id="{881590B0-FD0C-4F45-9B72-0E49CC018464}"/>
            </a:ext>
          </a:extLst>
        </xdr:cNvPr>
        <xdr:cNvSpPr txBox="1"/>
      </xdr:nvSpPr>
      <xdr:spPr>
        <a:xfrm>
          <a:off x="7807568" y="4876800"/>
          <a:ext cx="2676525" cy="1409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AUTORIZÓ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________________________________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 i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Dr.</a:t>
          </a:r>
          <a:r>
            <a:rPr lang="en-US" sz="1100" b="1" i="1" baseline="0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 Arturo Gil Borja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Rector</a:t>
          </a: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LocksWithSheet="0"/>
  </xdr:oneCellAnchor>
  <xdr:oneCellAnchor>
    <xdr:from>
      <xdr:col>2</xdr:col>
      <xdr:colOff>838200</xdr:colOff>
      <xdr:row>22</xdr:row>
      <xdr:rowOff>82058</xdr:rowOff>
    </xdr:from>
    <xdr:ext cx="2676525" cy="140970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41B6529B-EBC7-1446-B479-8310C8D3A5FA}"/>
            </a:ext>
          </a:extLst>
        </xdr:cNvPr>
        <xdr:cNvSpPr txBox="1"/>
      </xdr:nvSpPr>
      <xdr:spPr>
        <a:xfrm>
          <a:off x="2489200" y="4882658"/>
          <a:ext cx="2676525" cy="1409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  <a:sym typeface="Calibri"/>
            </a:rPr>
            <a:t>REVISÓ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________________________________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s-ES" sz="1100" b="1" i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Dr.</a:t>
          </a:r>
          <a:r>
            <a:rPr lang="es-ES" sz="1100" b="1" i="1" baseline="0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 Alfonso Padilla Vivanco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Secretarío</a:t>
          </a:r>
          <a:r>
            <a:rPr lang="en-US" sz="1100" b="1" baseline="0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 Académico</a:t>
          </a: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G34"/>
  <sheetViews>
    <sheetView tabSelected="1" workbookViewId="0">
      <selection activeCell="I14" sqref="I14"/>
    </sheetView>
  </sheetViews>
  <sheetFormatPr baseColWidth="10" defaultRowHeight="15" x14ac:dyDescent="0.25"/>
  <cols>
    <col min="3" max="3" width="53" customWidth="1"/>
    <col min="4" max="4" width="16.42578125" customWidth="1"/>
    <col min="5" max="5" width="17.140625" customWidth="1"/>
    <col min="6" max="6" width="18.42578125" customWidth="1"/>
    <col min="7" max="7" width="64.140625" customWidth="1"/>
  </cols>
  <sheetData>
    <row r="7" spans="1:7" ht="18" x14ac:dyDescent="0.25">
      <c r="A7" s="2"/>
      <c r="B7" s="51" t="s">
        <v>15</v>
      </c>
      <c r="C7" s="52"/>
      <c r="D7" s="52"/>
      <c r="E7" s="52"/>
      <c r="F7" s="52"/>
      <c r="G7" s="52"/>
    </row>
    <row r="8" spans="1:7" ht="18" x14ac:dyDescent="0.25">
      <c r="A8" s="2"/>
      <c r="B8" s="51" t="s">
        <v>0</v>
      </c>
      <c r="C8" s="52"/>
      <c r="D8" s="52"/>
      <c r="E8" s="52"/>
      <c r="F8" s="52"/>
      <c r="G8" s="52"/>
    </row>
    <row r="9" spans="1:7" x14ac:dyDescent="0.25">
      <c r="A9" s="2"/>
      <c r="B9" s="2"/>
      <c r="C9" s="2"/>
      <c r="D9" s="2"/>
      <c r="E9" s="2"/>
      <c r="F9" s="2"/>
      <c r="G9" s="2"/>
    </row>
    <row r="10" spans="1:7" x14ac:dyDescent="0.25">
      <c r="A10" s="2"/>
      <c r="B10" s="53" t="s">
        <v>1</v>
      </c>
      <c r="C10" s="53" t="s">
        <v>2</v>
      </c>
      <c r="D10" s="55" t="s">
        <v>3</v>
      </c>
      <c r="E10" s="56"/>
      <c r="F10" s="57"/>
      <c r="G10" s="53" t="s">
        <v>4</v>
      </c>
    </row>
    <row r="11" spans="1:7" ht="30" x14ac:dyDescent="0.25">
      <c r="A11" s="2"/>
      <c r="B11" s="54"/>
      <c r="C11" s="54"/>
      <c r="D11" s="3" t="s">
        <v>5</v>
      </c>
      <c r="E11" s="3" t="s">
        <v>6</v>
      </c>
      <c r="F11" s="4" t="s">
        <v>7</v>
      </c>
      <c r="G11" s="54"/>
    </row>
    <row r="12" spans="1:7" ht="47.25" customHeight="1" x14ac:dyDescent="0.25">
      <c r="A12" s="2"/>
      <c r="B12" s="5">
        <v>1</v>
      </c>
      <c r="C12" s="6" t="s">
        <v>16</v>
      </c>
      <c r="D12" s="9" t="s">
        <v>21</v>
      </c>
      <c r="E12" s="10">
        <f>4.8*100/5</f>
        <v>96</v>
      </c>
      <c r="F12" s="10">
        <f>(4.8/5)*100</f>
        <v>96</v>
      </c>
      <c r="G12" s="7" t="s">
        <v>9</v>
      </c>
    </row>
    <row r="13" spans="1:7" ht="48" customHeight="1" x14ac:dyDescent="0.25">
      <c r="A13" s="2"/>
      <c r="B13" s="8">
        <f t="shared" ref="B13:B17" si="0">B12+1</f>
        <v>2</v>
      </c>
      <c r="C13" s="6" t="s">
        <v>8</v>
      </c>
      <c r="D13" s="9" t="s">
        <v>22</v>
      </c>
      <c r="E13" s="17">
        <f>(97.3+95.1+98.6)/3</f>
        <v>97</v>
      </c>
      <c r="F13" s="16">
        <f>E13*100/97.6</f>
        <v>99.385245901639351</v>
      </c>
      <c r="G13" s="7" t="s">
        <v>10</v>
      </c>
    </row>
    <row r="14" spans="1:7" ht="45.75" customHeight="1" x14ac:dyDescent="0.25">
      <c r="A14" s="2"/>
      <c r="B14" s="8">
        <f t="shared" si="0"/>
        <v>3</v>
      </c>
      <c r="C14" s="6" t="s">
        <v>17</v>
      </c>
      <c r="D14" s="9" t="s">
        <v>23</v>
      </c>
      <c r="E14" s="12">
        <f>5*100/5</f>
        <v>100</v>
      </c>
      <c r="F14" s="15">
        <f>5*100/5</f>
        <v>100</v>
      </c>
      <c r="G14" s="7" t="s">
        <v>11</v>
      </c>
    </row>
    <row r="15" spans="1:7" ht="63.75" customHeight="1" x14ac:dyDescent="0.25">
      <c r="A15" s="2"/>
      <c r="B15" s="8">
        <f t="shared" si="0"/>
        <v>4</v>
      </c>
      <c r="C15" s="6" t="s">
        <v>18</v>
      </c>
      <c r="D15" s="9" t="s">
        <v>24</v>
      </c>
      <c r="E15" s="13">
        <f>4*100/4</f>
        <v>100</v>
      </c>
      <c r="F15" s="14">
        <f>E15*4/4</f>
        <v>100</v>
      </c>
      <c r="G15" s="7" t="s">
        <v>12</v>
      </c>
    </row>
    <row r="16" spans="1:7" ht="68.25" customHeight="1" x14ac:dyDescent="0.25">
      <c r="A16" s="2"/>
      <c r="B16" s="8">
        <f t="shared" si="0"/>
        <v>5</v>
      </c>
      <c r="C16" s="6" t="s">
        <v>19</v>
      </c>
      <c r="D16" s="9" t="s">
        <v>25</v>
      </c>
      <c r="E16" s="10">
        <f>3.666*100/4</f>
        <v>91.649999999999991</v>
      </c>
      <c r="F16" s="10">
        <f>E16*100/100</f>
        <v>91.65</v>
      </c>
      <c r="G16" s="7" t="s">
        <v>13</v>
      </c>
    </row>
    <row r="17" spans="1:7" ht="42.75" x14ac:dyDescent="0.25">
      <c r="A17" s="2"/>
      <c r="B17" s="8">
        <f t="shared" si="0"/>
        <v>6</v>
      </c>
      <c r="C17" s="6" t="s">
        <v>20</v>
      </c>
      <c r="D17" s="11">
        <v>1</v>
      </c>
      <c r="E17" s="12">
        <f>3*100/3</f>
        <v>100</v>
      </c>
      <c r="F17" s="12">
        <f>E17/100*100</f>
        <v>100</v>
      </c>
      <c r="G17" s="7" t="s">
        <v>14</v>
      </c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</sheetData>
  <mergeCells count="6">
    <mergeCell ref="B7:G7"/>
    <mergeCell ref="B8:G8"/>
    <mergeCell ref="B10:B11"/>
    <mergeCell ref="C10:C11"/>
    <mergeCell ref="D10:F10"/>
    <mergeCell ref="G10:G11"/>
  </mergeCells>
  <hyperlinks>
    <hyperlink ref="G12" location="'Indicador 1'!A1" display="Acceder aquí" xr:uid="{00000000-0004-0000-0000-000000000000}"/>
    <hyperlink ref="G13" location="'indicador 2'!A1" display="Acceder aquí" xr:uid="{00000000-0004-0000-0000-000001000000}"/>
    <hyperlink ref="G14" location="'Indicador 3'!A1" display="Acceder aquí" xr:uid="{00000000-0004-0000-0000-000002000000}"/>
    <hyperlink ref="G15" location="'Indicador 4'!A1" display="Acceder aquí" xr:uid="{00000000-0004-0000-0000-000003000000}"/>
    <hyperlink ref="G16" location="'Indicador 5'!A19" display="Acceder aquí" xr:uid="{00000000-0004-0000-0000-000004000000}"/>
    <hyperlink ref="G17" location="'Indicador 6'!A1" display="Acceder aquí" xr:uid="{00000000-0004-0000-0000-000005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H24"/>
  <sheetViews>
    <sheetView topLeftCell="A10" zoomScale="130" zoomScaleNormal="130" workbookViewId="0">
      <selection activeCell="C20" sqref="C20"/>
    </sheetView>
  </sheetViews>
  <sheetFormatPr baseColWidth="10" defaultColWidth="10.85546875" defaultRowHeight="15" x14ac:dyDescent="0.2"/>
  <cols>
    <col min="1" max="2" width="10.85546875" style="21"/>
    <col min="3" max="3" width="36.42578125" style="21" customWidth="1"/>
    <col min="4" max="4" width="15.28515625" style="21" bestFit="1" customWidth="1"/>
    <col min="5" max="5" width="10.140625" style="21" bestFit="1" customWidth="1"/>
    <col min="6" max="6" width="16.42578125" style="21" bestFit="1" customWidth="1"/>
    <col min="7" max="7" width="24.28515625" style="21" bestFit="1" customWidth="1"/>
    <col min="8" max="8" width="28" style="21" customWidth="1"/>
    <col min="9" max="16384" width="10.85546875" style="21"/>
  </cols>
  <sheetData>
    <row r="7" spans="1:8" ht="15.95" customHeight="1" x14ac:dyDescent="0.25">
      <c r="A7" s="51" t="s">
        <v>15</v>
      </c>
      <c r="B7" s="51"/>
      <c r="C7" s="51"/>
      <c r="D7" s="51"/>
      <c r="E7" s="51"/>
      <c r="F7" s="51"/>
      <c r="G7" s="51"/>
      <c r="H7" s="51"/>
    </row>
    <row r="9" spans="1:8" ht="15.75" x14ac:dyDescent="0.25">
      <c r="B9" s="20" t="s">
        <v>40</v>
      </c>
    </row>
    <row r="11" spans="1:8" x14ac:dyDescent="0.2">
      <c r="B11" s="21" t="s">
        <v>26</v>
      </c>
    </row>
    <row r="13" spans="1:8" ht="15.75" thickBot="1" x14ac:dyDescent="0.25"/>
    <row r="14" spans="1:8" ht="16.5" thickBot="1" x14ac:dyDescent="0.3">
      <c r="B14" s="35" t="s">
        <v>27</v>
      </c>
      <c r="C14" s="35" t="s">
        <v>28</v>
      </c>
      <c r="D14" s="35" t="s">
        <v>29</v>
      </c>
      <c r="E14" s="35" t="s">
        <v>30</v>
      </c>
      <c r="F14" s="35" t="s">
        <v>75</v>
      </c>
      <c r="G14" s="35" t="s">
        <v>31</v>
      </c>
      <c r="H14" s="35" t="s">
        <v>32</v>
      </c>
    </row>
    <row r="15" spans="1:8" ht="15.75" thickBot="1" x14ac:dyDescent="0.25"/>
    <row r="16" spans="1:8" ht="15.75" thickBot="1" x14ac:dyDescent="0.25">
      <c r="B16" s="29">
        <v>1</v>
      </c>
      <c r="C16" s="30" t="s">
        <v>33</v>
      </c>
      <c r="D16" s="31">
        <v>0.2</v>
      </c>
      <c r="E16" s="31">
        <v>0.2</v>
      </c>
      <c r="F16" s="31">
        <v>0.2</v>
      </c>
      <c r="G16" s="29" t="s">
        <v>34</v>
      </c>
      <c r="H16" s="30"/>
    </row>
    <row r="17" spans="2:8" ht="15.75" thickBot="1" x14ac:dyDescent="0.25">
      <c r="B17" s="32"/>
      <c r="C17" s="32"/>
      <c r="D17" s="33"/>
      <c r="E17" s="33"/>
      <c r="F17" s="33"/>
      <c r="G17" s="33"/>
      <c r="H17" s="32"/>
    </row>
    <row r="18" spans="2:8" ht="15.75" thickBot="1" x14ac:dyDescent="0.25">
      <c r="B18" s="29">
        <v>2</v>
      </c>
      <c r="C18" s="30" t="s">
        <v>35</v>
      </c>
      <c r="D18" s="31">
        <v>0.2</v>
      </c>
      <c r="E18" s="31">
        <v>0.18</v>
      </c>
      <c r="F18" s="31">
        <f>E18+F16</f>
        <v>0.38</v>
      </c>
      <c r="G18" s="29" t="s">
        <v>34</v>
      </c>
      <c r="H18" s="30"/>
    </row>
    <row r="19" spans="2:8" ht="15.75" thickBot="1" x14ac:dyDescent="0.25">
      <c r="B19" s="32"/>
      <c r="C19" s="32"/>
      <c r="D19" s="33"/>
      <c r="E19" s="33"/>
      <c r="F19" s="33"/>
      <c r="G19" s="33"/>
      <c r="H19" s="32"/>
    </row>
    <row r="20" spans="2:8" ht="43.5" customHeight="1" thickBot="1" x14ac:dyDescent="0.25">
      <c r="B20" s="28">
        <v>3</v>
      </c>
      <c r="C20" s="34" t="s">
        <v>36</v>
      </c>
      <c r="D20" s="31">
        <v>0.2</v>
      </c>
      <c r="E20" s="31">
        <v>0.2</v>
      </c>
      <c r="F20" s="31">
        <f>E20+F18</f>
        <v>0.58000000000000007</v>
      </c>
      <c r="G20" s="29" t="s">
        <v>34</v>
      </c>
      <c r="H20" s="30"/>
    </row>
    <row r="21" spans="2:8" ht="15.75" thickBot="1" x14ac:dyDescent="0.25">
      <c r="B21" s="32"/>
      <c r="C21" s="32"/>
      <c r="D21" s="33"/>
      <c r="E21" s="33"/>
      <c r="F21" s="33"/>
      <c r="G21" s="33"/>
      <c r="H21" s="32"/>
    </row>
    <row r="22" spans="2:8" ht="15.75" thickBot="1" x14ac:dyDescent="0.25">
      <c r="B22" s="29">
        <v>4</v>
      </c>
      <c r="C22" s="30" t="s">
        <v>37</v>
      </c>
      <c r="D22" s="31">
        <v>0.2</v>
      </c>
      <c r="E22" s="31">
        <v>0.18</v>
      </c>
      <c r="F22" s="31">
        <f>E22+F20</f>
        <v>0.76</v>
      </c>
      <c r="G22" s="29" t="s">
        <v>34</v>
      </c>
      <c r="H22" s="30"/>
    </row>
    <row r="23" spans="2:8" ht="15.75" thickBot="1" x14ac:dyDescent="0.25">
      <c r="B23" s="32"/>
      <c r="C23" s="32"/>
      <c r="D23" s="33"/>
      <c r="E23" s="33"/>
      <c r="F23" s="33"/>
      <c r="G23" s="33"/>
      <c r="H23" s="32"/>
    </row>
    <row r="24" spans="2:8" ht="30.75" thickBot="1" x14ac:dyDescent="0.25">
      <c r="B24" s="29">
        <v>5</v>
      </c>
      <c r="C24" s="34" t="s">
        <v>38</v>
      </c>
      <c r="D24" s="31">
        <v>0.2</v>
      </c>
      <c r="E24" s="31">
        <v>0.2</v>
      </c>
      <c r="F24" s="31">
        <f>E24+F22</f>
        <v>0.96</v>
      </c>
      <c r="G24" s="29" t="s">
        <v>34</v>
      </c>
      <c r="H24" s="30"/>
    </row>
  </sheetData>
  <mergeCells count="1">
    <mergeCell ref="A7:H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J21"/>
  <sheetViews>
    <sheetView topLeftCell="A4" zoomScale="120" zoomScaleNormal="120" workbookViewId="0">
      <selection activeCell="F38" sqref="F38"/>
    </sheetView>
  </sheetViews>
  <sheetFormatPr baseColWidth="10" defaultColWidth="10.85546875" defaultRowHeight="15" x14ac:dyDescent="0.2"/>
  <cols>
    <col min="1" max="1" width="6.28515625" style="21" customWidth="1"/>
    <col min="2" max="2" width="31.28515625" style="21" customWidth="1"/>
    <col min="3" max="3" width="7.28515625" style="21" customWidth="1"/>
    <col min="4" max="5" width="21.42578125" style="21" customWidth="1"/>
    <col min="6" max="6" width="21.85546875" style="21" bestFit="1" customWidth="1"/>
    <col min="7" max="7" width="20.42578125" style="21" customWidth="1"/>
    <col min="8" max="9" width="21.7109375" style="21" customWidth="1"/>
    <col min="10" max="10" width="24.7109375" style="21" customWidth="1"/>
    <col min="11" max="16384" width="10.85546875" style="21"/>
  </cols>
  <sheetData>
    <row r="6" spans="1:10" ht="18" x14ac:dyDescent="0.25">
      <c r="A6" s="51" t="s">
        <v>15</v>
      </c>
      <c r="B6" s="51"/>
      <c r="C6" s="51"/>
      <c r="D6" s="51"/>
      <c r="E6" s="51"/>
      <c r="F6" s="51"/>
      <c r="G6" s="51"/>
      <c r="H6" s="51"/>
      <c r="I6" s="51"/>
      <c r="J6" s="51"/>
    </row>
    <row r="8" spans="1:10" ht="18" x14ac:dyDescent="0.25">
      <c r="D8" s="19" t="s">
        <v>39</v>
      </c>
    </row>
    <row r="10" spans="1:10" ht="15.75" x14ac:dyDescent="0.25">
      <c r="D10" s="20" t="s">
        <v>41</v>
      </c>
    </row>
    <row r="11" spans="1:10" ht="15.75" thickBot="1" x14ac:dyDescent="0.25"/>
    <row r="12" spans="1:10" ht="84.95" customHeight="1" thickBot="1" x14ac:dyDescent="0.25">
      <c r="D12" s="36" t="s">
        <v>42</v>
      </c>
      <c r="E12" s="36" t="s">
        <v>44</v>
      </c>
      <c r="F12" s="36" t="s">
        <v>45</v>
      </c>
      <c r="G12" s="36" t="s">
        <v>46</v>
      </c>
      <c r="H12" s="36" t="s">
        <v>47</v>
      </c>
      <c r="I12" s="36" t="s">
        <v>48</v>
      </c>
      <c r="J12" s="36" t="s">
        <v>32</v>
      </c>
    </row>
    <row r="13" spans="1:10" ht="15.75" thickBot="1" x14ac:dyDescent="0.25"/>
    <row r="14" spans="1:10" ht="15.75" thickBot="1" x14ac:dyDescent="0.25">
      <c r="B14" s="23" t="s">
        <v>43</v>
      </c>
      <c r="D14" s="23">
        <v>227</v>
      </c>
      <c r="E14" s="23">
        <v>1555</v>
      </c>
      <c r="F14" s="23">
        <v>15</v>
      </c>
      <c r="G14" s="23">
        <v>4.5599999999999996</v>
      </c>
      <c r="H14" s="23">
        <v>225</v>
      </c>
      <c r="I14" s="23">
        <v>97.3</v>
      </c>
      <c r="J14" s="24"/>
    </row>
    <row r="15" spans="1:10" ht="15.75" thickBot="1" x14ac:dyDescent="0.25">
      <c r="B15" s="22"/>
      <c r="D15" s="22"/>
      <c r="E15" s="22"/>
      <c r="F15" s="22"/>
      <c r="G15" s="22"/>
      <c r="H15" s="22"/>
      <c r="I15" s="22"/>
    </row>
    <row r="16" spans="1:10" ht="15.75" thickBot="1" x14ac:dyDescent="0.25">
      <c r="B16" s="23" t="s">
        <v>49</v>
      </c>
      <c r="D16" s="23">
        <v>226</v>
      </c>
      <c r="E16" s="23">
        <v>1488</v>
      </c>
      <c r="F16" s="23">
        <v>15</v>
      </c>
      <c r="G16" s="23">
        <v>4.4800000000000004</v>
      </c>
      <c r="H16" s="23">
        <v>220</v>
      </c>
      <c r="I16" s="23">
        <v>95.1</v>
      </c>
      <c r="J16" s="24"/>
    </row>
    <row r="17" spans="2:10" ht="15.75" thickBot="1" x14ac:dyDescent="0.25">
      <c r="B17" s="22"/>
      <c r="D17" s="22"/>
      <c r="E17" s="22"/>
      <c r="F17" s="22"/>
      <c r="G17" s="22"/>
      <c r="H17" s="22"/>
      <c r="I17" s="22"/>
    </row>
    <row r="18" spans="2:10" ht="15.75" thickBot="1" x14ac:dyDescent="0.25">
      <c r="B18" s="23" t="s">
        <v>50</v>
      </c>
      <c r="D18" s="23">
        <v>227</v>
      </c>
      <c r="E18" s="23">
        <v>1730</v>
      </c>
      <c r="F18" s="23">
        <v>17</v>
      </c>
      <c r="G18" s="23">
        <v>4.5199999999999996</v>
      </c>
      <c r="H18" s="23">
        <v>224</v>
      </c>
      <c r="I18" s="23">
        <v>98.6</v>
      </c>
      <c r="J18" s="24"/>
    </row>
    <row r="19" spans="2:10" x14ac:dyDescent="0.2">
      <c r="D19" s="22"/>
      <c r="E19" s="22"/>
      <c r="F19" s="22"/>
      <c r="G19" s="22"/>
      <c r="H19" s="22"/>
      <c r="I19" s="22"/>
    </row>
    <row r="20" spans="2:10" ht="15.75" thickBot="1" x14ac:dyDescent="0.25">
      <c r="D20" s="22"/>
      <c r="E20" s="22"/>
      <c r="F20" s="22"/>
      <c r="G20" s="22"/>
      <c r="H20" s="22"/>
      <c r="I20" s="22"/>
    </row>
    <row r="21" spans="2:10" ht="15.75" thickBot="1" x14ac:dyDescent="0.25">
      <c r="B21" s="26" t="s">
        <v>51</v>
      </c>
      <c r="D21" s="27">
        <f t="shared" ref="D21:H21" si="0">AVERAGE(D14:D18)</f>
        <v>226.66666666666666</v>
      </c>
      <c r="E21" s="27">
        <f t="shared" si="0"/>
        <v>1591</v>
      </c>
      <c r="F21" s="27">
        <f t="shared" si="0"/>
        <v>15.666666666666666</v>
      </c>
      <c r="G21" s="27">
        <f t="shared" si="0"/>
        <v>4.5199999999999996</v>
      </c>
      <c r="H21" s="27">
        <f t="shared" si="0"/>
        <v>223</v>
      </c>
      <c r="I21" s="27">
        <f>AVERAGE(I14:I18)</f>
        <v>97</v>
      </c>
      <c r="J21" s="24"/>
    </row>
  </sheetData>
  <mergeCells count="1">
    <mergeCell ref="A6:J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H20"/>
  <sheetViews>
    <sheetView topLeftCell="A13" workbookViewId="0">
      <selection activeCell="F21" sqref="F21"/>
    </sheetView>
  </sheetViews>
  <sheetFormatPr baseColWidth="10" defaultColWidth="10.85546875" defaultRowHeight="15" x14ac:dyDescent="0.2"/>
  <cols>
    <col min="1" max="2" width="10.85546875" style="21"/>
    <col min="3" max="3" width="51" style="21" customWidth="1"/>
    <col min="4" max="4" width="14.85546875" style="21" customWidth="1"/>
    <col min="5" max="5" width="14" style="21" customWidth="1"/>
    <col min="6" max="6" width="18.42578125" style="21" customWidth="1"/>
    <col min="7" max="16384" width="10.85546875" style="21"/>
  </cols>
  <sheetData>
    <row r="7" spans="1:8" ht="18" x14ac:dyDescent="0.25">
      <c r="A7" s="51" t="s">
        <v>15</v>
      </c>
      <c r="B7" s="51"/>
      <c r="C7" s="51"/>
      <c r="D7" s="51"/>
      <c r="E7" s="51"/>
      <c r="F7" s="51"/>
      <c r="G7" s="51"/>
    </row>
    <row r="9" spans="1:8" ht="18" x14ac:dyDescent="0.25">
      <c r="B9" s="19" t="s">
        <v>52</v>
      </c>
      <c r="C9" s="19"/>
    </row>
    <row r="10" spans="1:8" ht="18" x14ac:dyDescent="0.25">
      <c r="B10" s="19"/>
      <c r="C10" s="19"/>
    </row>
    <row r="11" spans="1:8" ht="18" x14ac:dyDescent="0.25">
      <c r="B11" s="20" t="s">
        <v>41</v>
      </c>
      <c r="C11" s="19"/>
    </row>
    <row r="13" spans="1:8" ht="15.75" thickBot="1" x14ac:dyDescent="0.25"/>
    <row r="14" spans="1:8" ht="48" thickBot="1" x14ac:dyDescent="0.25">
      <c r="B14" s="38" t="s">
        <v>1</v>
      </c>
      <c r="C14" s="38" t="s">
        <v>53</v>
      </c>
      <c r="D14" s="38" t="s">
        <v>5</v>
      </c>
      <c r="E14" s="38" t="s">
        <v>6</v>
      </c>
      <c r="F14" s="25" t="s">
        <v>54</v>
      </c>
      <c r="G14" s="38" t="s">
        <v>55</v>
      </c>
      <c r="H14" s="37"/>
    </row>
    <row r="15" spans="1:8" ht="15.75" thickBot="1" x14ac:dyDescent="0.25"/>
    <row r="16" spans="1:8" ht="45.75" thickBot="1" x14ac:dyDescent="0.25">
      <c r="B16" s="40">
        <v>1</v>
      </c>
      <c r="C16" s="47" t="s">
        <v>76</v>
      </c>
      <c r="D16" s="23">
        <v>1</v>
      </c>
      <c r="E16" s="23">
        <v>1</v>
      </c>
      <c r="F16" s="48">
        <v>0.2</v>
      </c>
      <c r="G16" s="23" t="s">
        <v>78</v>
      </c>
    </row>
    <row r="17" spans="2:7" ht="30.75" thickBot="1" x14ac:dyDescent="0.25">
      <c r="B17" s="40">
        <v>2</v>
      </c>
      <c r="C17" s="47" t="s">
        <v>77</v>
      </c>
      <c r="D17" s="23">
        <v>1</v>
      </c>
      <c r="E17" s="23">
        <v>1</v>
      </c>
      <c r="F17" s="48">
        <v>0.4</v>
      </c>
      <c r="G17" s="23" t="s">
        <v>78</v>
      </c>
    </row>
    <row r="18" spans="2:7" ht="30.75" thickBot="1" x14ac:dyDescent="0.25">
      <c r="B18" s="40">
        <v>3</v>
      </c>
      <c r="C18" s="47" t="s">
        <v>79</v>
      </c>
      <c r="D18" s="23">
        <v>1</v>
      </c>
      <c r="E18" s="23">
        <v>1</v>
      </c>
      <c r="F18" s="48">
        <v>0.6</v>
      </c>
      <c r="G18" s="23" t="s">
        <v>78</v>
      </c>
    </row>
    <row r="19" spans="2:7" ht="30.75" thickBot="1" x14ac:dyDescent="0.25">
      <c r="B19" s="40">
        <v>4</v>
      </c>
      <c r="C19" s="47" t="s">
        <v>80</v>
      </c>
      <c r="D19" s="23">
        <v>1</v>
      </c>
      <c r="E19" s="23">
        <v>1</v>
      </c>
      <c r="F19" s="48">
        <v>0.8</v>
      </c>
      <c r="G19" s="23" t="s">
        <v>78</v>
      </c>
    </row>
    <row r="20" spans="2:7" ht="45.75" thickBot="1" x14ac:dyDescent="0.25">
      <c r="B20" s="40">
        <v>5</v>
      </c>
      <c r="C20" s="47" t="s">
        <v>81</v>
      </c>
      <c r="D20" s="23">
        <v>1</v>
      </c>
      <c r="E20" s="23">
        <v>1</v>
      </c>
      <c r="F20" s="48">
        <v>1</v>
      </c>
      <c r="G20" s="23" t="s">
        <v>78</v>
      </c>
    </row>
  </sheetData>
  <mergeCells count="1">
    <mergeCell ref="A7:G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6:J18"/>
  <sheetViews>
    <sheetView zoomScale="110" zoomScaleNormal="110" workbookViewId="0">
      <selection activeCell="G5" sqref="G5"/>
    </sheetView>
  </sheetViews>
  <sheetFormatPr baseColWidth="10" defaultColWidth="10.85546875" defaultRowHeight="15" x14ac:dyDescent="0.2"/>
  <cols>
    <col min="1" max="1" width="7.7109375" style="21" customWidth="1"/>
    <col min="2" max="2" width="10.85546875" style="21"/>
    <col min="3" max="3" width="42.85546875" style="21" customWidth="1"/>
    <col min="4" max="4" width="15.7109375" style="21" customWidth="1"/>
    <col min="5" max="5" width="10.85546875" style="21"/>
    <col min="6" max="6" width="18.85546875" style="21" customWidth="1"/>
    <col min="7" max="7" width="26.7109375" style="21" customWidth="1"/>
    <col min="8" max="8" width="25.85546875" style="21" customWidth="1"/>
    <col min="9" max="16384" width="10.85546875" style="21"/>
  </cols>
  <sheetData>
    <row r="6" spans="1:10" ht="18" x14ac:dyDescent="0.25">
      <c r="A6" s="51" t="s">
        <v>73</v>
      </c>
      <c r="B6" s="51"/>
      <c r="C6" s="51"/>
      <c r="D6" s="51"/>
      <c r="E6" s="51"/>
      <c r="F6" s="51"/>
      <c r="G6" s="51"/>
      <c r="H6" s="51"/>
    </row>
    <row r="9" spans="1:10" ht="18" x14ac:dyDescent="0.25">
      <c r="B9" s="19" t="s">
        <v>56</v>
      </c>
    </row>
    <row r="10" spans="1:10" ht="18" x14ac:dyDescent="0.25">
      <c r="B10" s="19"/>
    </row>
    <row r="11" spans="1:10" ht="15.75" x14ac:dyDescent="0.25">
      <c r="B11" s="20" t="s">
        <v>41</v>
      </c>
    </row>
    <row r="12" spans="1:10" ht="15.75" thickBot="1" x14ac:dyDescent="0.25"/>
    <row r="13" spans="1:10" ht="48" thickBot="1" x14ac:dyDescent="0.25">
      <c r="B13" s="36" t="s">
        <v>1</v>
      </c>
      <c r="C13" s="36" t="s">
        <v>57</v>
      </c>
      <c r="D13" s="36" t="s">
        <v>29</v>
      </c>
      <c r="E13" s="36" t="s">
        <v>58</v>
      </c>
      <c r="F13" s="36" t="s">
        <v>54</v>
      </c>
      <c r="G13" s="36" t="s">
        <v>31</v>
      </c>
      <c r="H13" s="36" t="s">
        <v>55</v>
      </c>
      <c r="I13" s="22"/>
      <c r="J13" s="22"/>
    </row>
    <row r="14" spans="1:10" ht="15.75" thickBot="1" x14ac:dyDescent="0.25"/>
    <row r="15" spans="1:10" ht="30.75" thickBot="1" x14ac:dyDescent="0.25">
      <c r="B15" s="40">
        <v>1</v>
      </c>
      <c r="C15" s="39" t="s">
        <v>62</v>
      </c>
      <c r="D15" s="40">
        <v>25</v>
      </c>
      <c r="E15" s="40">
        <v>25</v>
      </c>
      <c r="F15" s="42">
        <v>0.25</v>
      </c>
      <c r="G15" s="41" t="s">
        <v>66</v>
      </c>
      <c r="H15" s="24"/>
    </row>
    <row r="16" spans="1:10" ht="30.75" thickBot="1" x14ac:dyDescent="0.25">
      <c r="B16" s="40">
        <v>2</v>
      </c>
      <c r="C16" s="39" t="s">
        <v>63</v>
      </c>
      <c r="D16" s="40">
        <v>25</v>
      </c>
      <c r="E16" s="40">
        <v>25</v>
      </c>
      <c r="F16" s="42">
        <v>0.5</v>
      </c>
      <c r="G16" s="41" t="s">
        <v>66</v>
      </c>
      <c r="H16" s="24"/>
    </row>
    <row r="17" spans="2:8" ht="45.75" thickBot="1" x14ac:dyDescent="0.25">
      <c r="B17" s="40">
        <v>3</v>
      </c>
      <c r="C17" s="39" t="s">
        <v>64</v>
      </c>
      <c r="D17" s="40">
        <v>25</v>
      </c>
      <c r="E17" s="40">
        <v>25</v>
      </c>
      <c r="F17" s="42">
        <v>0.75</v>
      </c>
      <c r="G17" s="41" t="s">
        <v>66</v>
      </c>
      <c r="H17" s="24"/>
    </row>
    <row r="18" spans="2:8" ht="45.75" thickBot="1" x14ac:dyDescent="0.25">
      <c r="B18" s="40">
        <v>4</v>
      </c>
      <c r="C18" s="39" t="s">
        <v>65</v>
      </c>
      <c r="D18" s="40">
        <v>25</v>
      </c>
      <c r="E18" s="40">
        <v>25</v>
      </c>
      <c r="F18" s="42">
        <v>1</v>
      </c>
      <c r="G18" s="41" t="s">
        <v>66</v>
      </c>
      <c r="H18" s="24"/>
    </row>
  </sheetData>
  <mergeCells count="1">
    <mergeCell ref="A6:H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6:I17"/>
  <sheetViews>
    <sheetView workbookViewId="0">
      <selection activeCell="L11" sqref="L11"/>
    </sheetView>
  </sheetViews>
  <sheetFormatPr baseColWidth="10" defaultColWidth="10.85546875" defaultRowHeight="14.25" x14ac:dyDescent="0.2"/>
  <cols>
    <col min="1" max="2" width="10.85546875" style="18"/>
    <col min="3" max="3" width="48.42578125" style="18" customWidth="1"/>
    <col min="4" max="4" width="18.28515625" style="18" customWidth="1"/>
    <col min="5" max="5" width="17.140625" style="18" customWidth="1"/>
    <col min="6" max="6" width="25.7109375" style="18" customWidth="1"/>
    <col min="7" max="7" width="19.42578125" style="18" customWidth="1"/>
    <col min="8" max="8" width="27.42578125" style="18" customWidth="1"/>
    <col min="9" max="16384" width="10.85546875" style="18"/>
  </cols>
  <sheetData>
    <row r="6" spans="1:9" ht="18" x14ac:dyDescent="0.25">
      <c r="A6" s="58" t="s">
        <v>15</v>
      </c>
      <c r="B6" s="58"/>
      <c r="C6" s="58"/>
      <c r="D6" s="58"/>
      <c r="E6" s="58"/>
      <c r="F6" s="58"/>
      <c r="G6" s="58"/>
      <c r="H6" s="58"/>
      <c r="I6" s="45"/>
    </row>
    <row r="8" spans="1:9" ht="33.950000000000003" customHeight="1" x14ac:dyDescent="0.2">
      <c r="B8" s="59" t="s">
        <v>59</v>
      </c>
      <c r="C8" s="59"/>
      <c r="D8" s="59"/>
      <c r="E8" s="59"/>
      <c r="F8" s="59"/>
      <c r="G8" s="59"/>
      <c r="H8" s="59"/>
    </row>
    <row r="9" spans="1:9" ht="18" x14ac:dyDescent="0.2">
      <c r="B9" s="46"/>
      <c r="C9" s="46"/>
      <c r="D9" s="46"/>
      <c r="E9" s="46"/>
      <c r="F9" s="46"/>
      <c r="G9" s="46"/>
      <c r="H9" s="46"/>
    </row>
    <row r="10" spans="1:9" ht="18" x14ac:dyDescent="0.25">
      <c r="B10" s="20" t="s">
        <v>41</v>
      </c>
      <c r="C10" s="46"/>
      <c r="D10" s="46"/>
      <c r="E10" s="46"/>
      <c r="F10" s="46"/>
      <c r="G10" s="46"/>
      <c r="H10" s="46"/>
    </row>
    <row r="11" spans="1:9" ht="15" thickBot="1" x14ac:dyDescent="0.25"/>
    <row r="12" spans="1:9" ht="32.25" thickBot="1" x14ac:dyDescent="0.25">
      <c r="B12" s="36" t="s">
        <v>1</v>
      </c>
      <c r="C12" s="36" t="s">
        <v>57</v>
      </c>
      <c r="D12" s="36" t="s">
        <v>29</v>
      </c>
      <c r="E12" s="36" t="s">
        <v>58</v>
      </c>
      <c r="F12" s="36" t="s">
        <v>54</v>
      </c>
      <c r="G12" s="36" t="s">
        <v>31</v>
      </c>
      <c r="H12" s="36" t="s">
        <v>55</v>
      </c>
    </row>
    <row r="13" spans="1:9" ht="15.75" thickBot="1" x14ac:dyDescent="0.25">
      <c r="B13" s="21"/>
      <c r="C13" s="21"/>
      <c r="D13" s="21"/>
      <c r="E13" s="21"/>
      <c r="F13" s="21"/>
      <c r="G13" s="21"/>
      <c r="H13" s="21"/>
    </row>
    <row r="14" spans="1:9" ht="15.75" thickBot="1" x14ac:dyDescent="0.25">
      <c r="B14" s="40">
        <v>1</v>
      </c>
      <c r="C14" s="43" t="s">
        <v>67</v>
      </c>
      <c r="D14" s="40">
        <v>25</v>
      </c>
      <c r="E14" s="40">
        <v>25</v>
      </c>
      <c r="F14" s="42">
        <v>0.25</v>
      </c>
      <c r="G14" s="41" t="s">
        <v>66</v>
      </c>
      <c r="H14" s="24"/>
    </row>
    <row r="15" spans="1:9" ht="30.75" thickBot="1" x14ac:dyDescent="0.25">
      <c r="B15" s="40">
        <v>2</v>
      </c>
      <c r="C15" s="39" t="s">
        <v>68</v>
      </c>
      <c r="D15" s="40">
        <v>25</v>
      </c>
      <c r="E15" s="40">
        <v>16.66</v>
      </c>
      <c r="F15" s="44">
        <v>0.41660000000000003</v>
      </c>
      <c r="G15" s="41" t="s">
        <v>66</v>
      </c>
      <c r="H15" s="24"/>
    </row>
    <row r="16" spans="1:9" ht="24.95" customHeight="1" thickBot="1" x14ac:dyDescent="0.25">
      <c r="B16" s="40">
        <v>3</v>
      </c>
      <c r="C16" s="39" t="s">
        <v>69</v>
      </c>
      <c r="D16" s="40">
        <v>25</v>
      </c>
      <c r="E16" s="40">
        <v>25</v>
      </c>
      <c r="F16" s="49">
        <v>66.66</v>
      </c>
      <c r="G16" s="41" t="s">
        <v>66</v>
      </c>
      <c r="H16" s="24"/>
    </row>
    <row r="17" spans="2:8" ht="30.75" thickBot="1" x14ac:dyDescent="0.25">
      <c r="B17" s="40">
        <v>4</v>
      </c>
      <c r="C17" s="39" t="s">
        <v>70</v>
      </c>
      <c r="D17" s="40">
        <v>25</v>
      </c>
      <c r="E17" s="40">
        <v>25</v>
      </c>
      <c r="F17" s="50">
        <v>0.91659999999999997</v>
      </c>
      <c r="G17" s="41" t="s">
        <v>66</v>
      </c>
      <c r="H17" s="24"/>
    </row>
  </sheetData>
  <mergeCells count="2">
    <mergeCell ref="A6:H6"/>
    <mergeCell ref="B8:H8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6:I16"/>
  <sheetViews>
    <sheetView workbookViewId="0">
      <selection activeCell="H24" sqref="H24"/>
    </sheetView>
  </sheetViews>
  <sheetFormatPr baseColWidth="10" defaultColWidth="10.85546875" defaultRowHeight="15" x14ac:dyDescent="0.2"/>
  <cols>
    <col min="1" max="2" width="10.85546875" style="21"/>
    <col min="3" max="3" width="61" style="21" customWidth="1"/>
    <col min="4" max="4" width="15.42578125" style="21" customWidth="1"/>
    <col min="5" max="6" width="15.85546875" style="21" customWidth="1"/>
    <col min="7" max="7" width="34.42578125" style="21" customWidth="1"/>
    <col min="8" max="16384" width="10.85546875" style="21"/>
  </cols>
  <sheetData>
    <row r="6" spans="1:9" ht="18" x14ac:dyDescent="0.25">
      <c r="A6" s="58" t="s">
        <v>15</v>
      </c>
      <c r="B6" s="58"/>
      <c r="C6" s="58"/>
      <c r="D6" s="58"/>
      <c r="E6" s="58"/>
      <c r="F6" s="58"/>
      <c r="G6" s="58"/>
      <c r="H6" s="45"/>
      <c r="I6" s="45"/>
    </row>
    <row r="8" spans="1:9" ht="17.100000000000001" customHeight="1" x14ac:dyDescent="0.25">
      <c r="B8" s="19" t="s">
        <v>60</v>
      </c>
    </row>
    <row r="9" spans="1:9" ht="17.100000000000001" customHeight="1" x14ac:dyDescent="0.25">
      <c r="B9" s="20"/>
    </row>
    <row r="10" spans="1:9" ht="17.100000000000001" customHeight="1" x14ac:dyDescent="0.25">
      <c r="B10" s="20" t="s">
        <v>41</v>
      </c>
    </row>
    <row r="11" spans="1:9" ht="15.75" thickBot="1" x14ac:dyDescent="0.25"/>
    <row r="12" spans="1:9" ht="48" thickBot="1" x14ac:dyDescent="0.25">
      <c r="B12" s="36" t="s">
        <v>1</v>
      </c>
      <c r="C12" s="36" t="s">
        <v>61</v>
      </c>
      <c r="D12" s="36" t="s">
        <v>5</v>
      </c>
      <c r="E12" s="36" t="s">
        <v>6</v>
      </c>
      <c r="F12" s="36" t="s">
        <v>54</v>
      </c>
      <c r="G12" s="36" t="s">
        <v>55</v>
      </c>
    </row>
    <row r="13" spans="1:9" ht="15.75" thickBot="1" x14ac:dyDescent="0.25"/>
    <row r="14" spans="1:9" ht="15.75" thickBot="1" x14ac:dyDescent="0.25">
      <c r="B14" s="29">
        <v>1</v>
      </c>
      <c r="C14" s="39" t="s">
        <v>74</v>
      </c>
      <c r="D14" s="40">
        <v>1</v>
      </c>
      <c r="E14" s="40">
        <v>1</v>
      </c>
      <c r="F14" s="44">
        <v>0.33329999999999999</v>
      </c>
      <c r="G14" s="24"/>
    </row>
    <row r="15" spans="1:9" ht="30.75" thickBot="1" x14ac:dyDescent="0.25">
      <c r="B15" s="29">
        <v>2</v>
      </c>
      <c r="C15" s="39" t="s">
        <v>72</v>
      </c>
      <c r="D15" s="40">
        <v>1</v>
      </c>
      <c r="E15" s="40">
        <v>1</v>
      </c>
      <c r="F15" s="40">
        <v>66.67</v>
      </c>
      <c r="G15" s="24"/>
    </row>
    <row r="16" spans="1:9" ht="30.75" thickBot="1" x14ac:dyDescent="0.25">
      <c r="B16" s="29">
        <v>3</v>
      </c>
      <c r="C16" s="39" t="s">
        <v>71</v>
      </c>
      <c r="D16" s="40">
        <v>1</v>
      </c>
      <c r="E16" s="40">
        <v>1</v>
      </c>
      <c r="F16" s="42">
        <v>1</v>
      </c>
      <c r="G16" s="24"/>
    </row>
  </sheetData>
  <mergeCells count="1"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Resumen_UPT</vt:lpstr>
      <vt:lpstr>Indicador 1</vt:lpstr>
      <vt:lpstr>Indicador 2</vt:lpstr>
      <vt:lpstr>Indicador 3</vt:lpstr>
      <vt:lpstr>Indicador 4</vt:lpstr>
      <vt:lpstr>Indicador 5</vt:lpstr>
      <vt:lpstr>Indicador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LALO</dc:creator>
  <cp:lastModifiedBy>LALO</cp:lastModifiedBy>
  <dcterms:created xsi:type="dcterms:W3CDTF">2020-01-23T18:36:58Z</dcterms:created>
  <dcterms:modified xsi:type="dcterms:W3CDTF">2020-09-09T23:47:45Z</dcterms:modified>
</cp:coreProperties>
</file>