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023\PAA 2023\S.E.IV_09 -04-2024_4to trimestre y ampliación_10-03-2024\"/>
    </mc:Choice>
  </mc:AlternateContent>
  <xr:revisionPtr revIDLastSave="0" documentId="13_ncr:1_{DF5FC38F-314B-4900-8CF4-BB311D28DB10}" xr6:coauthVersionLast="47" xr6:coauthVersionMax="47" xr10:uidLastSave="{00000000-0000-0000-0000-000000000000}"/>
  <bookViews>
    <workbookView xWindow="-110" yWindow="-110" windowWidth="38620" windowHeight="21220" activeTab="3" xr2:uid="{00000000-000D-0000-FFFF-FFFF00000000}"/>
  </bookViews>
  <sheets>
    <sheet name="JGSE.16.1" sheetId="2" r:id="rId1"/>
    <sheet name="JGSE.16.2" sheetId="4" r:id="rId2"/>
    <sheet name="JGSE.16.3" sheetId="3" r:id="rId3"/>
    <sheet name="JGSE.16.4" sheetId="5" r:id="rId4"/>
  </sheets>
  <definedNames>
    <definedName name="_xlnm._FilterDatabase" localSheetId="1" hidden="1">'JGSE.16.2'!$A$10:$AP$77</definedName>
    <definedName name="_xlnm.Print_Area" localSheetId="1">'JGSE.16.2'!$A$1:$AP$95</definedName>
    <definedName name="_xlnm.Print_Area" localSheetId="3">'JGSE.16.4'!$A$1:$K$54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2" i="2" l="1"/>
  <c r="AI11" i="2"/>
  <c r="AI10" i="2"/>
  <c r="AI9" i="2"/>
  <c r="AC12" i="2"/>
  <c r="AD12" i="2"/>
  <c r="AE12" i="2"/>
  <c r="AF12" i="2"/>
  <c r="AG12" i="2"/>
  <c r="AH12" i="2"/>
  <c r="AB12" i="2"/>
  <c r="AB66" i="4"/>
  <c r="AC66" i="4"/>
  <c r="AD66" i="4"/>
  <c r="AE66" i="4"/>
  <c r="AF66" i="4"/>
  <c r="AG66" i="4"/>
  <c r="AA66" i="4"/>
  <c r="AA77" i="4" s="1"/>
  <c r="AB41" i="4"/>
  <c r="AC41" i="4"/>
  <c r="AD41" i="4"/>
  <c r="AE41" i="4"/>
  <c r="AF41" i="4"/>
  <c r="AG41" i="4"/>
  <c r="AA41" i="4"/>
  <c r="AB10" i="4"/>
  <c r="AC10" i="4"/>
  <c r="AD10" i="4"/>
  <c r="AE10" i="4"/>
  <c r="AF10" i="4"/>
  <c r="AG10" i="4"/>
  <c r="AA10" i="4"/>
  <c r="G41" i="3"/>
  <c r="G10" i="3"/>
  <c r="J40" i="5"/>
  <c r="J38" i="5"/>
  <c r="J35" i="5"/>
  <c r="J21" i="5"/>
  <c r="J10" i="5"/>
  <c r="G38" i="5"/>
  <c r="H38" i="5"/>
  <c r="I38" i="5"/>
  <c r="K38" i="5"/>
  <c r="F38" i="5"/>
  <c r="AD77" i="4" l="1"/>
  <c r="AG77" i="4"/>
  <c r="AC77" i="4"/>
  <c r="AF77" i="4"/>
  <c r="AB77" i="4"/>
  <c r="AE77" i="4"/>
  <c r="AJ2" i="2"/>
  <c r="AJ1" i="2"/>
  <c r="AJ66" i="4"/>
  <c r="AK66" i="4"/>
  <c r="AL66" i="4"/>
  <c r="AM66" i="4"/>
  <c r="AN66" i="4"/>
  <c r="AO66" i="4"/>
  <c r="AI66" i="4"/>
  <c r="T66" i="4"/>
  <c r="U66" i="4"/>
  <c r="V66" i="4"/>
  <c r="W66" i="4"/>
  <c r="X66" i="4"/>
  <c r="Y66" i="4"/>
  <c r="S66" i="4"/>
  <c r="T41" i="4"/>
  <c r="U41" i="4"/>
  <c r="V41" i="4"/>
  <c r="W41" i="4"/>
  <c r="X41" i="4"/>
  <c r="Y41" i="4"/>
  <c r="S41" i="4"/>
  <c r="AJ41" i="4"/>
  <c r="AK41" i="4"/>
  <c r="AL41" i="4"/>
  <c r="AM41" i="4"/>
  <c r="AN41" i="4"/>
  <c r="AO41" i="4"/>
  <c r="AI41" i="4"/>
  <c r="AJ10" i="4"/>
  <c r="AK10" i="4"/>
  <c r="AL10" i="4"/>
  <c r="AM10" i="4"/>
  <c r="AN10" i="4"/>
  <c r="AO10" i="4"/>
  <c r="AI10" i="4"/>
  <c r="R33" i="4"/>
  <c r="Z33" i="4" s="1"/>
  <c r="R54" i="4"/>
  <c r="Z54" i="4" s="1"/>
  <c r="R35" i="4"/>
  <c r="Z35" i="4" s="1"/>
  <c r="R25" i="4"/>
  <c r="Z25" i="4" s="1"/>
  <c r="J66" i="3"/>
  <c r="K66" i="3"/>
  <c r="L66" i="3"/>
  <c r="M66" i="3"/>
  <c r="N66" i="3"/>
  <c r="O66" i="3"/>
  <c r="P66" i="3"/>
  <c r="Q66" i="3"/>
  <c r="R66" i="3"/>
  <c r="S66" i="3"/>
  <c r="T66" i="3"/>
  <c r="I66" i="3"/>
  <c r="H68" i="3"/>
  <c r="H69" i="3"/>
  <c r="H70" i="3"/>
  <c r="H71" i="3"/>
  <c r="H72" i="3"/>
  <c r="H73" i="3"/>
  <c r="H74" i="3"/>
  <c r="H75" i="3"/>
  <c r="H76" i="3"/>
  <c r="H67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42" i="3"/>
  <c r="H35" i="3"/>
  <c r="H33" i="3"/>
  <c r="H25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6" i="3"/>
  <c r="H27" i="3"/>
  <c r="H28" i="3"/>
  <c r="H29" i="3"/>
  <c r="H30" i="3"/>
  <c r="H31" i="3"/>
  <c r="H32" i="3"/>
  <c r="H34" i="3"/>
  <c r="H36" i="3"/>
  <c r="H37" i="3"/>
  <c r="H38" i="3"/>
  <c r="H39" i="3"/>
  <c r="H40" i="3"/>
  <c r="H11" i="3"/>
  <c r="R68" i="4"/>
  <c r="R69" i="4"/>
  <c r="R72" i="4"/>
  <c r="AO77" i="4" l="1"/>
  <c r="AK77" i="4"/>
  <c r="AN77" i="4"/>
  <c r="AJ77" i="4"/>
  <c r="AM77" i="4"/>
  <c r="AI77" i="4"/>
  <c r="AL77" i="4"/>
  <c r="T2" i="2"/>
  <c r="T1" i="2"/>
  <c r="L2" i="2"/>
  <c r="L1" i="2"/>
  <c r="Z69" i="4"/>
  <c r="Z72" i="4"/>
  <c r="Z75" i="4"/>
  <c r="Z68" i="4"/>
  <c r="S2" i="4"/>
  <c r="R48" i="4"/>
  <c r="Z48" i="4" s="1"/>
  <c r="R38" i="4"/>
  <c r="Z38" i="4" s="1"/>
  <c r="R31" i="4"/>
  <c r="Z31" i="4" s="1"/>
  <c r="A2" i="3" l="1"/>
  <c r="R9" i="2" l="1"/>
  <c r="Q9" i="2"/>
  <c r="P9" i="2"/>
  <c r="O9" i="2"/>
  <c r="N9" i="2"/>
  <c r="M9" i="2"/>
  <c r="L9" i="2"/>
  <c r="R10" i="2"/>
  <c r="Q10" i="2"/>
  <c r="P10" i="2"/>
  <c r="O10" i="2"/>
  <c r="N10" i="2"/>
  <c r="M10" i="2"/>
  <c r="L10" i="2"/>
  <c r="R11" i="2"/>
  <c r="Q11" i="2"/>
  <c r="P11" i="2"/>
  <c r="O11" i="2"/>
  <c r="N11" i="2"/>
  <c r="M11" i="2"/>
  <c r="L11" i="2"/>
  <c r="R76" i="4"/>
  <c r="Z76" i="4" s="1"/>
  <c r="R43" i="4"/>
  <c r="Z43" i="4" s="1"/>
  <c r="R44" i="4"/>
  <c r="Z44" i="4" s="1"/>
  <c r="R45" i="4"/>
  <c r="Z45" i="4" s="1"/>
  <c r="R46" i="4"/>
  <c r="Z46" i="4" s="1"/>
  <c r="R47" i="4"/>
  <c r="Z47" i="4" s="1"/>
  <c r="R49" i="4"/>
  <c r="Z49" i="4" s="1"/>
  <c r="R50" i="4"/>
  <c r="Z50" i="4" s="1"/>
  <c r="R51" i="4"/>
  <c r="Z51" i="4" s="1"/>
  <c r="R52" i="4"/>
  <c r="Z52" i="4" s="1"/>
  <c r="R53" i="4"/>
  <c r="Z53" i="4" s="1"/>
  <c r="R55" i="4"/>
  <c r="Z55" i="4" s="1"/>
  <c r="R56" i="4"/>
  <c r="Z56" i="4" s="1"/>
  <c r="R57" i="4"/>
  <c r="Z57" i="4" s="1"/>
  <c r="R59" i="4"/>
  <c r="Z59" i="4" s="1"/>
  <c r="R61" i="4"/>
  <c r="Z61" i="4" s="1"/>
  <c r="R62" i="4"/>
  <c r="Z62" i="4" s="1"/>
  <c r="R63" i="4"/>
  <c r="Z63" i="4" s="1"/>
  <c r="R64" i="4"/>
  <c r="Z64" i="4" s="1"/>
  <c r="R65" i="4"/>
  <c r="Z65" i="4" s="1"/>
  <c r="R42" i="4"/>
  <c r="Z42" i="4" s="1"/>
  <c r="R12" i="4"/>
  <c r="Z12" i="4" s="1"/>
  <c r="R14" i="4"/>
  <c r="Z14" i="4" s="1"/>
  <c r="R15" i="4"/>
  <c r="Z15" i="4" s="1"/>
  <c r="R16" i="4"/>
  <c r="Z16" i="4" s="1"/>
  <c r="R17" i="4"/>
  <c r="Z17" i="4" s="1"/>
  <c r="R18" i="4"/>
  <c r="Z18" i="4" s="1"/>
  <c r="R19" i="4"/>
  <c r="Z19" i="4" s="1"/>
  <c r="R20" i="4"/>
  <c r="Z20" i="4" s="1"/>
  <c r="R21" i="4"/>
  <c r="Z21" i="4" s="1"/>
  <c r="R22" i="4"/>
  <c r="Z22" i="4" s="1"/>
  <c r="R23" i="4"/>
  <c r="Z23" i="4" s="1"/>
  <c r="R24" i="4"/>
  <c r="Z24" i="4" s="1"/>
  <c r="R26" i="4"/>
  <c r="Z26" i="4" s="1"/>
  <c r="R27" i="4"/>
  <c r="Z27" i="4" s="1"/>
  <c r="R28" i="4"/>
  <c r="Z28" i="4" s="1"/>
  <c r="R29" i="4"/>
  <c r="Z29" i="4" s="1"/>
  <c r="R30" i="4"/>
  <c r="Z30" i="4" s="1"/>
  <c r="R32" i="4"/>
  <c r="Z32" i="4" s="1"/>
  <c r="R34" i="4"/>
  <c r="Z34" i="4" s="1"/>
  <c r="R36" i="4"/>
  <c r="Z36" i="4" s="1"/>
  <c r="R37" i="4"/>
  <c r="Z37" i="4" s="1"/>
  <c r="R39" i="4"/>
  <c r="Z39" i="4" s="1"/>
  <c r="R40" i="4"/>
  <c r="Z40" i="4" s="1"/>
  <c r="R11" i="4"/>
  <c r="Z11" i="4" s="1"/>
  <c r="R12" i="2" l="1"/>
  <c r="B69" i="4"/>
  <c r="B72" i="4"/>
  <c r="B76" i="4"/>
  <c r="B68" i="4"/>
  <c r="B43" i="4"/>
  <c r="B44" i="4"/>
  <c r="B45" i="4"/>
  <c r="B46" i="4"/>
  <c r="B47" i="4"/>
  <c r="B49" i="4"/>
  <c r="B50" i="4"/>
  <c r="B51" i="4"/>
  <c r="B52" i="4"/>
  <c r="B53" i="4"/>
  <c r="B55" i="4"/>
  <c r="B56" i="4"/>
  <c r="B57" i="4"/>
  <c r="B59" i="4"/>
  <c r="B61" i="4"/>
  <c r="B62" i="4"/>
  <c r="B63" i="4"/>
  <c r="B64" i="4"/>
  <c r="B65" i="4"/>
  <c r="B42" i="4"/>
  <c r="B12" i="4"/>
  <c r="B14" i="4"/>
  <c r="B15" i="4"/>
  <c r="B16" i="4"/>
  <c r="B17" i="4"/>
  <c r="B18" i="4"/>
  <c r="B19" i="4"/>
  <c r="B20" i="4"/>
  <c r="B21" i="4"/>
  <c r="B22" i="4"/>
  <c r="B23" i="4"/>
  <c r="B24" i="4"/>
  <c r="B26" i="4"/>
  <c r="B27" i="4"/>
  <c r="B28" i="4"/>
  <c r="B29" i="4"/>
  <c r="B30" i="4"/>
  <c r="B32" i="4"/>
  <c r="B34" i="4"/>
  <c r="B36" i="4"/>
  <c r="B37" i="4"/>
  <c r="B39" i="4"/>
  <c r="B40" i="4"/>
  <c r="B11" i="4"/>
  <c r="A69" i="4"/>
  <c r="A72" i="4"/>
  <c r="A76" i="4"/>
  <c r="A68" i="4"/>
  <c r="A43" i="4"/>
  <c r="A44" i="4"/>
  <c r="A45" i="4"/>
  <c r="A46" i="4"/>
  <c r="A47" i="4"/>
  <c r="A49" i="4"/>
  <c r="A50" i="4"/>
  <c r="A51" i="4"/>
  <c r="A52" i="4"/>
  <c r="A53" i="4"/>
  <c r="A55" i="4"/>
  <c r="A56" i="4"/>
  <c r="A57" i="4"/>
  <c r="A59" i="4"/>
  <c r="A61" i="4"/>
  <c r="A62" i="4"/>
  <c r="A63" i="4"/>
  <c r="A64" i="4"/>
  <c r="A65" i="4"/>
  <c r="A42" i="4"/>
  <c r="A12" i="4"/>
  <c r="A14" i="4"/>
  <c r="A15" i="4"/>
  <c r="A16" i="4"/>
  <c r="A17" i="4"/>
  <c r="A18" i="4"/>
  <c r="A19" i="4"/>
  <c r="A20" i="4"/>
  <c r="A21" i="4"/>
  <c r="A22" i="4"/>
  <c r="A23" i="4"/>
  <c r="A24" i="4"/>
  <c r="A26" i="4"/>
  <c r="A27" i="4"/>
  <c r="A28" i="4"/>
  <c r="A29" i="4"/>
  <c r="A30" i="4"/>
  <c r="A32" i="4"/>
  <c r="A34" i="4"/>
  <c r="A36" i="4"/>
  <c r="A37" i="4"/>
  <c r="A39" i="4"/>
  <c r="A40" i="4"/>
  <c r="A11" i="4"/>
  <c r="L66" i="4"/>
  <c r="M66" i="4"/>
  <c r="N66" i="4"/>
  <c r="O66" i="4"/>
  <c r="P66" i="4"/>
  <c r="K66" i="4"/>
  <c r="C66" i="4"/>
  <c r="D66" i="4"/>
  <c r="E66" i="4"/>
  <c r="F66" i="4"/>
  <c r="G66" i="4"/>
  <c r="H66" i="4"/>
  <c r="L41" i="4"/>
  <c r="M41" i="4"/>
  <c r="N41" i="4"/>
  <c r="O41" i="4"/>
  <c r="P41" i="4"/>
  <c r="Q41" i="4"/>
  <c r="K41" i="4"/>
  <c r="C41" i="4"/>
  <c r="D41" i="4"/>
  <c r="E41" i="4"/>
  <c r="F41" i="4"/>
  <c r="G41" i="4"/>
  <c r="H41" i="4"/>
  <c r="I41" i="4"/>
  <c r="L10" i="4"/>
  <c r="M10" i="4"/>
  <c r="N10" i="4"/>
  <c r="O10" i="4"/>
  <c r="P10" i="4"/>
  <c r="K10" i="4"/>
  <c r="C10" i="4"/>
  <c r="D10" i="4"/>
  <c r="E10" i="4"/>
  <c r="F10" i="4"/>
  <c r="G10" i="4"/>
  <c r="H10" i="4"/>
  <c r="B10" i="4" l="1"/>
  <c r="B66" i="4"/>
  <c r="B41" i="4"/>
  <c r="P77" i="4"/>
  <c r="L77" i="4"/>
  <c r="H77" i="4"/>
  <c r="D77" i="4"/>
  <c r="K77" i="4"/>
  <c r="M77" i="4"/>
  <c r="O77" i="4"/>
  <c r="N77" i="4"/>
  <c r="F77" i="4"/>
  <c r="E77" i="4"/>
  <c r="G77" i="4"/>
  <c r="C77" i="4"/>
  <c r="J41" i="3"/>
  <c r="K41" i="3"/>
  <c r="L41" i="3"/>
  <c r="M41" i="3"/>
  <c r="N41" i="3"/>
  <c r="O41" i="3"/>
  <c r="P41" i="3"/>
  <c r="Q41" i="3"/>
  <c r="R41" i="3"/>
  <c r="S41" i="3"/>
  <c r="T41" i="3"/>
  <c r="B77" i="4" l="1"/>
  <c r="D66" i="3"/>
  <c r="E66" i="3"/>
  <c r="G66" i="3"/>
  <c r="C66" i="3"/>
  <c r="D41" i="3"/>
  <c r="E41" i="3"/>
  <c r="F41" i="3"/>
  <c r="C41" i="3"/>
  <c r="D10" i="3"/>
  <c r="E10" i="3"/>
  <c r="F10" i="3"/>
  <c r="J10" i="3"/>
  <c r="J78" i="3" s="1"/>
  <c r="K10" i="3"/>
  <c r="K78" i="3" s="1"/>
  <c r="L10" i="3"/>
  <c r="L78" i="3" s="1"/>
  <c r="M10" i="3"/>
  <c r="M78" i="3" s="1"/>
  <c r="N10" i="3"/>
  <c r="N78" i="3" s="1"/>
  <c r="O10" i="3"/>
  <c r="O78" i="3" s="1"/>
  <c r="P10" i="3"/>
  <c r="P78" i="3" s="1"/>
  <c r="Q10" i="3"/>
  <c r="Q78" i="3" s="1"/>
  <c r="R10" i="3"/>
  <c r="R78" i="3" s="1"/>
  <c r="S10" i="3"/>
  <c r="S78" i="3" s="1"/>
  <c r="T10" i="3"/>
  <c r="T78" i="3" s="1"/>
  <c r="C10" i="3"/>
  <c r="A2" i="2" l="1"/>
  <c r="A1" i="2"/>
  <c r="K2" i="4"/>
  <c r="K1" i="4"/>
  <c r="A2" i="4"/>
  <c r="A1" i="4"/>
  <c r="I2" i="3"/>
  <c r="AI2" i="4" s="1"/>
  <c r="I1" i="3"/>
  <c r="AI1" i="4" s="1"/>
  <c r="A1" i="3"/>
  <c r="G35" i="5"/>
  <c r="H35" i="5"/>
  <c r="I35" i="5"/>
  <c r="K35" i="5"/>
  <c r="F35" i="5"/>
  <c r="G21" i="5"/>
  <c r="H21" i="5"/>
  <c r="I21" i="5"/>
  <c r="K21" i="5"/>
  <c r="G10" i="5"/>
  <c r="H10" i="5"/>
  <c r="H40" i="5" s="1"/>
  <c r="I10" i="5"/>
  <c r="K10" i="5"/>
  <c r="K40" i="5" l="1"/>
  <c r="G40" i="5"/>
  <c r="I40" i="5"/>
  <c r="F21" i="5"/>
  <c r="F10" i="5"/>
  <c r="F40" i="5" s="1"/>
  <c r="D78" i="3" l="1"/>
  <c r="E78" i="3"/>
  <c r="F78" i="3"/>
  <c r="C78" i="3"/>
  <c r="X10" i="4" l="1"/>
  <c r="X77" i="4" s="1"/>
  <c r="W10" i="4"/>
  <c r="W77" i="4" s="1"/>
  <c r="V10" i="4"/>
  <c r="V77" i="4" s="1"/>
  <c r="U10" i="4"/>
  <c r="U77" i="4" s="1"/>
  <c r="T10" i="4"/>
  <c r="T77" i="4" s="1"/>
  <c r="S10" i="4"/>
  <c r="S77" i="4" s="1"/>
  <c r="AO12" i="2"/>
  <c r="AN12" i="2"/>
  <c r="AM12" i="2"/>
  <c r="AL12" i="2"/>
  <c r="AK12" i="2"/>
  <c r="AJ12" i="2"/>
  <c r="Y12" i="2"/>
  <c r="X12" i="2"/>
  <c r="W12" i="2"/>
  <c r="V12" i="2"/>
  <c r="U12" i="2"/>
  <c r="T12" i="2"/>
  <c r="I41" i="3" l="1"/>
  <c r="I10" i="3" s="1"/>
  <c r="I78" i="3" s="1"/>
  <c r="I66" i="4"/>
  <c r="I10" i="4" l="1"/>
  <c r="I77" i="4" s="1"/>
  <c r="Q66" i="4"/>
  <c r="Q10" i="4" l="1"/>
  <c r="Q77" i="4" s="1"/>
  <c r="Z12" i="2" l="1"/>
  <c r="AA10" i="2" s="1"/>
  <c r="Y10" i="4"/>
  <c r="Y77" i="4" s="1"/>
  <c r="D12" i="2"/>
  <c r="AA11" i="2" l="1"/>
  <c r="AA9" i="2"/>
  <c r="AP12" i="2"/>
  <c r="AQ10" i="2" s="1"/>
  <c r="M12" i="2"/>
  <c r="N12" i="2"/>
  <c r="O12" i="2"/>
  <c r="P12" i="2"/>
  <c r="Q12" i="2"/>
  <c r="L12" i="2"/>
  <c r="E12" i="2"/>
  <c r="F12" i="2"/>
  <c r="G12" i="2"/>
  <c r="H12" i="2"/>
  <c r="I12" i="2"/>
  <c r="J12" i="2"/>
  <c r="B12" i="2"/>
  <c r="AA12" i="2" l="1"/>
  <c r="AQ9" i="2"/>
  <c r="AQ11" i="2"/>
  <c r="S11" i="2"/>
  <c r="S9" i="2"/>
  <c r="S10" i="2"/>
  <c r="K10" i="2"/>
  <c r="K11" i="2"/>
  <c r="K9" i="2"/>
  <c r="C9" i="2"/>
  <c r="C10" i="2"/>
  <c r="C11" i="2"/>
  <c r="AQ12" i="2" l="1"/>
  <c r="S12" i="2"/>
  <c r="K12" i="2"/>
  <c r="C12" i="2"/>
  <c r="H10" i="3" l="1"/>
  <c r="H41" i="3"/>
  <c r="H66" i="3"/>
  <c r="G78" i="3" s="1"/>
  <c r="H78" i="3" l="1"/>
</calcChain>
</file>

<file path=xl/sharedStrings.xml><?xml version="1.0" encoding="utf-8"?>
<sst xmlns="http://schemas.openxmlformats.org/spreadsheetml/2006/main" count="585" uniqueCount="124">
  <si>
    <t>Presupuesto Anual Aprobado</t>
  </si>
  <si>
    <t xml:space="preserve">Ampliación </t>
  </si>
  <si>
    <t>Reducción</t>
  </si>
  <si>
    <t>Nombre del Organismo Descentralizado</t>
  </si>
  <si>
    <t>Notas:</t>
  </si>
  <si>
    <t>Porcentaje</t>
  </si>
  <si>
    <t>Ampliación</t>
  </si>
  <si>
    <t xml:space="preserve">Licitación Pública </t>
  </si>
  <si>
    <t>Invitación a cuando menos tres personas</t>
  </si>
  <si>
    <t>Adjudicación directa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</si>
  <si>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</si>
  <si>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</si>
  <si>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</si>
  <si>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</si>
  <si>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</si>
  <si>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</si>
  <si>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</si>
  <si>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</si>
  <si>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</si>
  <si>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</si>
  <si>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</si>
  <si>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</si>
  <si>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</si>
  <si>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SFP-CPF-0404-2021 (FISCAL)</t>
  </si>
  <si>
    <t>N/A</t>
  </si>
  <si>
    <t>Capitulo / partida</t>
  </si>
  <si>
    <t>Capitulo / Partida</t>
  </si>
  <si>
    <t xml:space="preserve">Procedimiento de Contratación </t>
  </si>
  <si>
    <t xml:space="preserve">Adecuaciones Presupuestarias al Programa Anual de Adquisiciones, Arrendamientos y Servicios del Ejercicio Fiscal </t>
  </si>
  <si>
    <t>Bajo protesta de decir verdad, se señala que la presente información es verídica y responsabilidad de quien la emite.</t>
  </si>
  <si>
    <t>(Número) Sesión Extraordinaria (Fecha)</t>
  </si>
  <si>
    <t>Procedimiento de Contratación</t>
  </si>
  <si>
    <t>Adecuaciones  Compensadas</t>
  </si>
  <si>
    <t>Adecuaciones Recalendarizadas</t>
  </si>
  <si>
    <t>Adecuación Compensadas</t>
  </si>
  <si>
    <t>Adecuación Recalendarizadas</t>
  </si>
  <si>
    <r>
      <rPr>
        <b/>
        <sz val="10"/>
        <rFont val="Montserrat"/>
        <family val="3"/>
      </rPr>
      <t xml:space="preserve">1. </t>
    </r>
    <r>
      <rPr>
        <sz val="10"/>
        <rFont val="Montserrat"/>
        <family val="3"/>
      </rPr>
      <t xml:space="preserve">Para la realización de las adecuaciones presupuestarias a este programa se debe considerar </t>
    </r>
    <r>
      <rPr>
        <b/>
        <sz val="10"/>
        <rFont val="Montserrat"/>
        <family val="3"/>
      </rPr>
      <t>el presupuesto original,  en caso de haber adecuaciones se tomará la última modificación aprobada</t>
    </r>
    <r>
      <rPr>
        <sz val="10"/>
        <rFont val="Montserrat"/>
        <family val="3"/>
      </rPr>
      <t>.</t>
    </r>
  </si>
  <si>
    <r>
      <rPr>
        <b/>
        <sz val="10"/>
        <color theme="1"/>
        <rFont val="Montserrat"/>
        <family val="3"/>
      </rPr>
      <t>2.</t>
    </r>
    <r>
      <rPr>
        <sz val="10"/>
        <color theme="1"/>
        <rFont val="Montserrat"/>
        <family val="3"/>
      </rPr>
      <t xml:space="preserve"> El formato establece</t>
    </r>
    <r>
      <rPr>
        <b/>
        <sz val="10"/>
        <color theme="1"/>
        <rFont val="Montserrat"/>
        <family val="3"/>
      </rPr>
      <t xml:space="preserve"> llevar un histórico </t>
    </r>
    <r>
      <rPr>
        <sz val="10"/>
        <color theme="1"/>
        <rFont val="Montserrat"/>
        <family val="3"/>
      </rPr>
      <t>de las adecuaciones presupuestarias aprobadas con número de sesión y fecha.</t>
    </r>
  </si>
  <si>
    <r>
      <rPr>
        <b/>
        <sz val="10"/>
        <color theme="1"/>
        <rFont val="Montserrat"/>
        <family val="3"/>
      </rPr>
      <t xml:space="preserve">3. </t>
    </r>
    <r>
      <rPr>
        <sz val="10"/>
        <color theme="1"/>
        <rFont val="Montserrat"/>
        <family val="3"/>
      </rPr>
      <t xml:space="preserve">La información se debe presentar con su </t>
    </r>
    <r>
      <rPr>
        <b/>
        <sz val="10"/>
        <color theme="1"/>
        <rFont val="Montserrat"/>
        <family val="3"/>
      </rPr>
      <t>acta del comité de adquisiciones.</t>
    </r>
  </si>
  <si>
    <r>
      <rPr>
        <b/>
        <sz val="10"/>
        <color theme="1"/>
        <rFont val="Montserrat"/>
        <family val="3"/>
      </rPr>
      <t xml:space="preserve">4. </t>
    </r>
    <r>
      <rPr>
        <sz val="10"/>
        <color theme="1"/>
        <rFont val="Montserrat"/>
        <family val="3"/>
      </rPr>
      <t>Indicar el  tipo de Procedimiento de contratación por cada partida presupuestal: Licitación Pública, Invitación a cuando menos tres personas y Adjudicación directa.</t>
    </r>
  </si>
  <si>
    <t>Presupuesto Anual Modificado</t>
  </si>
  <si>
    <r>
      <rPr>
        <b/>
        <sz val="10"/>
        <color theme="1"/>
        <rFont val="Montserrat"/>
        <family val="3"/>
      </rPr>
      <t>3.</t>
    </r>
    <r>
      <rPr>
        <sz val="10"/>
        <color theme="1"/>
        <rFont val="Montserrat"/>
        <family val="3"/>
      </rPr>
      <t xml:space="preserve"> Los formatos </t>
    </r>
    <r>
      <rPr>
        <b/>
        <sz val="10"/>
        <color theme="1"/>
        <rFont val="Montserrat"/>
        <family val="3"/>
      </rPr>
      <t>no deben ser modificados</t>
    </r>
    <r>
      <rPr>
        <sz val="10"/>
        <color theme="1"/>
        <rFont val="Montserrat"/>
        <family val="3"/>
      </rPr>
      <t xml:space="preserve"> en su estructura y fórmulas.</t>
    </r>
  </si>
  <si>
    <r>
      <rPr>
        <b/>
        <sz val="10"/>
        <color theme="1"/>
        <rFont val="Montserrat"/>
        <family val="3"/>
      </rPr>
      <t>5.</t>
    </r>
    <r>
      <rPr>
        <sz val="10"/>
        <color theme="1"/>
        <rFont val="Montserrat"/>
        <family val="3"/>
      </rPr>
      <t xml:space="preserve"> Los formatos </t>
    </r>
    <r>
      <rPr>
        <b/>
        <sz val="10"/>
        <color theme="1"/>
        <rFont val="Montserrat"/>
        <family val="3"/>
      </rPr>
      <t>no deben ser modificados</t>
    </r>
    <r>
      <rPr>
        <sz val="10"/>
        <color theme="1"/>
        <rFont val="Montserrat"/>
        <family val="3"/>
      </rPr>
      <t xml:space="preserve"> en su estructura y fórmulas.</t>
    </r>
  </si>
  <si>
    <t>Bajo protesta de decir verdad, se señala que la presente información es verídica y responsabilidad de quién la emite.</t>
  </si>
  <si>
    <t xml:space="preserve">Presupuesto fuera del programa </t>
  </si>
  <si>
    <t>Primera Adecuación</t>
  </si>
  <si>
    <t>Segunda Adecuación</t>
  </si>
  <si>
    <t>Tercera Adecuación</t>
  </si>
  <si>
    <t>Cuarta Adecuación</t>
  </si>
  <si>
    <t xml:space="preserve">Segunda Adecuación </t>
  </si>
  <si>
    <t xml:space="preserve">Tercera Adecuación </t>
  </si>
  <si>
    <t xml:space="preserve">Cuarta Adecuación </t>
  </si>
  <si>
    <t>Procedimiento de contratación</t>
  </si>
  <si>
    <t>Total capítulo</t>
  </si>
  <si>
    <t xml:space="preserve"> Presupuesto fuera del Programa Anual de Adquisiciones, Arrendamientos y Servicios</t>
  </si>
  <si>
    <t xml:space="preserve">Capítulo 3000 - servicios generales </t>
  </si>
  <si>
    <t>Viáticos en el país</t>
  </si>
  <si>
    <r>
      <rPr>
        <b/>
        <sz val="9"/>
        <rFont val="Montserrat"/>
        <family val="3"/>
      </rPr>
      <t>Nota:</t>
    </r>
    <r>
      <rPr>
        <sz val="9"/>
        <rFont val="Montserrat"/>
        <family val="3"/>
      </rPr>
      <t xml:space="preserve"> </t>
    </r>
  </si>
  <si>
    <r>
      <rPr>
        <b/>
        <sz val="9"/>
        <rFont val="Montserrat"/>
        <family val="3"/>
      </rPr>
      <t>2.</t>
    </r>
    <r>
      <rPr>
        <sz val="9"/>
        <rFont val="Montserrat"/>
        <family val="3"/>
      </rPr>
      <t xml:space="preserve">	Los formatos establecido</t>
    </r>
    <r>
      <rPr>
        <b/>
        <sz val="9"/>
        <rFont val="Montserrat"/>
        <family val="3"/>
      </rPr>
      <t>s no deben ser modificados en su estructura y formulas.</t>
    </r>
  </si>
  <si>
    <t>CapÍtulo</t>
  </si>
  <si>
    <t>Primera                                Adecuación Anual                                                Último modificado</t>
  </si>
  <si>
    <t>Segunda                  Adecuación Anual                               Último modificado</t>
  </si>
  <si>
    <t>Tercera                            Adecuación Anual                      Último modificado</t>
  </si>
  <si>
    <t>Cuarta                              Adecuación Anual                    Último modificado</t>
  </si>
  <si>
    <t>Primera Adecuación Anual</t>
  </si>
  <si>
    <t>Segunda Adecuación Anual</t>
  </si>
  <si>
    <t>Tercera Adecuación Anual</t>
  </si>
  <si>
    <t>Cuarta Adecuación Anual</t>
  </si>
  <si>
    <t xml:space="preserve"> Adecuaciones Presupuestarias al Programa Anual de Adquisiciones, Arrendamientos y Servicios para el Ejercicio Fiscal 2023</t>
  </si>
  <si>
    <t xml:space="preserve">Adecuaciones Presupuestarias al Programa Anual de Adquisiciones, Arrendamientos </t>
  </si>
  <si>
    <t xml:space="preserve">y Servicios del Ejercicio Fiscal </t>
  </si>
  <si>
    <t xml:space="preserve">Adecuaciones Presupuestarias al Programa Anual de Adquisiciones, Arrendamientos                                                                 </t>
  </si>
  <si>
    <t xml:space="preserve">  y Servicios del Ejercicio Fiscal </t>
  </si>
  <si>
    <r>
      <rPr>
        <b/>
        <sz val="10"/>
        <color theme="1"/>
        <rFont val="Montserrat"/>
        <family val="3"/>
      </rPr>
      <t>4.</t>
    </r>
    <r>
      <rPr>
        <sz val="10"/>
        <color theme="1"/>
        <rFont val="Montserrat"/>
        <family val="3"/>
      </rPr>
      <t xml:space="preserve"> Los formatos </t>
    </r>
    <r>
      <rPr>
        <b/>
        <sz val="10"/>
        <color theme="1"/>
        <rFont val="Montserrat"/>
        <family val="3"/>
      </rPr>
      <t>no deben ser modificados</t>
    </r>
    <r>
      <rPr>
        <sz val="10"/>
        <color theme="1"/>
        <rFont val="Montserrat"/>
        <family val="3"/>
      </rPr>
      <t xml:space="preserve"> en su estructura y fórmulas.</t>
    </r>
  </si>
  <si>
    <r>
      <t xml:space="preserve">3. </t>
    </r>
    <r>
      <rPr>
        <sz val="10"/>
        <color theme="1"/>
        <rFont val="Montserrat"/>
        <family val="3"/>
      </rPr>
      <t xml:space="preserve">En el presupuesto fuera del programa se deben de considerar las partidas de los capítulos 2000, 3000 y 5000 que esten debidamente justificados conforme a la Ley de Adquisiciones, Arrendamientos y servicios. </t>
    </r>
  </si>
  <si>
    <t>Calendarizado Capítulo</t>
  </si>
  <si>
    <r>
      <rPr>
        <b/>
        <sz val="9"/>
        <rFont val="Montserrat"/>
        <family val="3"/>
      </rPr>
      <t>1.</t>
    </r>
    <r>
      <rPr>
        <sz val="9"/>
        <rFont val="Montserrat"/>
        <family val="3"/>
      </rPr>
      <t xml:space="preserve"> De las partidas que se consideran como excepción a este programa, deberá estar fundadas y motivadas conforme al articulo 5 fracción IX y X de la LAASSPEH y 14 RLAASSPEH y demás normativa aplicable, con la autorización del Titular del Organismo y del Comité de Adquisiciones, Arrendamientos y Servicios.</t>
    </r>
  </si>
  <si>
    <t>Adecuaciones  Líquida</t>
  </si>
  <si>
    <t>Adecuación Líquida</t>
  </si>
  <si>
    <t>Universidad Politécnica de Tulancingo</t>
  </si>
  <si>
    <t>Capítulo 1000 - servicios personales</t>
  </si>
  <si>
    <t>Capítulo 4000 - transferencias, asignaciones, subsidios y otras ayudas</t>
  </si>
  <si>
    <t>Sueldos</t>
  </si>
  <si>
    <t>Honorarios asimilables a salarios</t>
  </si>
  <si>
    <t xml:space="preserve">Prima quinquenal </t>
  </si>
  <si>
    <t>Prima vacacional y dominical</t>
  </si>
  <si>
    <t>Gratificación anual</t>
  </si>
  <si>
    <t>Aportaciones al ISSSTE</t>
  </si>
  <si>
    <t>Aportaciones al seguro de cesantía en edad avanzada y vejez</t>
  </si>
  <si>
    <t>Aportaciones a FOVISSSTE</t>
  </si>
  <si>
    <t>Aportaciones al SAR</t>
  </si>
  <si>
    <t>Otras Prestaciones</t>
  </si>
  <si>
    <t>Servicio de energía eléctrica</t>
  </si>
  <si>
    <t>Servicio de agua</t>
  </si>
  <si>
    <t>Capacitación</t>
  </si>
  <si>
    <t xml:space="preserve">Estudios e investigaciones </t>
  </si>
  <si>
    <t>Impresiones y publicaciones oficiales</t>
  </si>
  <si>
    <t xml:space="preserve">Intereses descuentos y otros servicios bancarios </t>
  </si>
  <si>
    <t xml:space="preserve">Pasajes terrestres </t>
  </si>
  <si>
    <t>Congresos y convenciones</t>
  </si>
  <si>
    <t>Pago de ISR</t>
  </si>
  <si>
    <t>Pago de derechos</t>
  </si>
  <si>
    <t>Impuestos sobre nomina y otros que se deriven de una relación laboral</t>
  </si>
  <si>
    <t>Otros servicios generales</t>
  </si>
  <si>
    <t>Transferencias internas otorgadas a entidades paraestatales no empresariales y no financieras</t>
  </si>
  <si>
    <t>Becas y otras ayudas para programas de capacitación</t>
  </si>
  <si>
    <t>Sesión Extraordinaria Primer Trimestre</t>
  </si>
  <si>
    <t>Sesión Extraordinaria Segundo Trimestre</t>
  </si>
  <si>
    <t>Invitación a Cuando Menos Tres Personas</t>
  </si>
  <si>
    <t>Adjudicación Directa</t>
  </si>
  <si>
    <t>Licitación Pública</t>
  </si>
  <si>
    <t>Sesión Extraordinaria
Segundo Trimestre</t>
  </si>
  <si>
    <t>XIII Sesión Extraordinaria</t>
  </si>
  <si>
    <t>Capítulo 7000 - inversiones financieras y otras provisiones</t>
  </si>
  <si>
    <t xml:space="preserve">Provisión para erogaciones especiales </t>
  </si>
  <si>
    <t>Fecha de la Sesión:  09/04/2024</t>
  </si>
  <si>
    <t>Quinta Adecuación Anual</t>
  </si>
  <si>
    <t>IV Sesión Extraordinaria</t>
  </si>
  <si>
    <t xml:space="preserve">XIV Sesión Extraordinaria </t>
  </si>
  <si>
    <t>Sesión Extraordinaría IV, 2024.</t>
  </si>
  <si>
    <t xml:space="preserve">IV Sesión Extraordinaria </t>
  </si>
  <si>
    <t xml:space="preserve"> Quinra Adecuación </t>
  </si>
  <si>
    <t xml:space="preserve">XII Sesión Extraordinaria
</t>
  </si>
  <si>
    <t xml:space="preserve"> Quinta Adecuación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</si>
</sst>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Montserrat"/>
      <family val="3"/>
    </font>
    <font>
      <sz val="11"/>
      <name val="Montserrat"/>
      <family val="3"/>
    </font>
    <font>
      <sz val="11"/>
      <color theme="1"/>
      <name val="Montserrat"/>
      <family val="3"/>
    </font>
    <font>
      <b/>
      <sz val="10"/>
      <name val="Montserrat"/>
      <family val="3"/>
    </font>
    <font>
      <b/>
      <sz val="10"/>
      <color theme="1"/>
      <name val="Montserrat"/>
      <family val="3"/>
    </font>
    <font>
      <sz val="10"/>
      <name val="Montserrat"/>
      <family val="3"/>
    </font>
    <font>
      <b/>
      <sz val="11"/>
      <name val="Montserrat"/>
      <family val="3"/>
    </font>
    <font>
      <sz val="8"/>
      <name val="Montserrat"/>
      <family val="3"/>
    </font>
    <font>
      <b/>
      <sz val="8"/>
      <name val="Montserrat"/>
      <family val="3"/>
    </font>
    <font>
      <b/>
      <sz val="9"/>
      <name val="Montserrat"/>
      <family val="3"/>
    </font>
    <font>
      <b/>
      <sz val="12"/>
      <name val="Montserrat"/>
      <family val="3"/>
    </font>
    <font>
      <sz val="9"/>
      <name val="Montserrat"/>
      <family val="3"/>
    </font>
    <font>
      <u/>
      <sz val="7.5"/>
      <color indexed="12"/>
      <name val="Arial"/>
      <family val="2"/>
    </font>
    <font>
      <u/>
      <sz val="7.5"/>
      <color indexed="12"/>
      <name val="Montserrat"/>
      <family val="3"/>
    </font>
    <font>
      <sz val="9"/>
      <name val="Montserrat"/>
    </font>
    <font>
      <sz val="8"/>
      <name val="Montserrat"/>
    </font>
    <font>
      <b/>
      <sz val="9"/>
      <name val="Montserrat"/>
    </font>
    <font>
      <b/>
      <sz val="8"/>
      <name val="Montserrat"/>
    </font>
    <font>
      <b/>
      <sz val="10"/>
      <name val="Montserrat"/>
    </font>
    <font>
      <sz val="10"/>
      <name val="Montserrat"/>
    </font>
    <font>
      <b/>
      <sz val="10"/>
      <color theme="1"/>
      <name val="Montserrat"/>
    </font>
    <font>
      <sz val="11"/>
      <color theme="1"/>
      <name val="Montserrat"/>
    </font>
    <font>
      <sz val="10"/>
      <color theme="1"/>
      <name val="Montserrat"/>
    </font>
    <font>
      <b/>
      <sz val="11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DC9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4" fontId="3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4" fontId="1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9" fillId="0" borderId="0" xfId="1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/>
    <xf numFmtId="44" fontId="6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4" fontId="6" fillId="2" borderId="1" xfId="1" applyNumberFormat="1" applyFont="1" applyFill="1" applyBorder="1" applyAlignment="1">
      <alignment horizontal="center" vertical="center" wrapText="1"/>
    </xf>
    <xf numFmtId="44" fontId="6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9" fontId="3" fillId="0" borderId="1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9" fontId="6" fillId="2" borderId="1" xfId="4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6" fillId="0" borderId="0" xfId="0" applyFont="1"/>
    <xf numFmtId="0" fontId="11" fillId="0" borderId="0" xfId="0" applyFont="1"/>
    <xf numFmtId="0" fontId="8" fillId="0" borderId="0" xfId="0" applyFont="1"/>
    <xf numFmtId="0" fontId="10" fillId="0" borderId="0" xfId="0" applyFont="1"/>
    <xf numFmtId="16" fontId="8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justify" vertical="center"/>
    </xf>
    <xf numFmtId="16" fontId="8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top"/>
    </xf>
    <xf numFmtId="44" fontId="12" fillId="0" borderId="1" xfId="3" applyFont="1" applyFill="1" applyBorder="1" applyAlignment="1">
      <alignment horizontal="center" vertical="center"/>
    </xf>
    <xf numFmtId="44" fontId="14" fillId="0" borderId="1" xfId="3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44" fontId="19" fillId="0" borderId="1" xfId="3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44" fontId="17" fillId="0" borderId="1" xfId="3" applyFont="1" applyFill="1" applyBorder="1" applyAlignment="1">
      <alignment horizontal="center" vertical="center"/>
    </xf>
    <xf numFmtId="0" fontId="18" fillId="0" borderId="0" xfId="0" applyFont="1"/>
    <xf numFmtId="44" fontId="19" fillId="0" borderId="1" xfId="3" applyFont="1" applyFill="1" applyBorder="1" applyAlignment="1">
      <alignment horizontal="center" vertical="center"/>
    </xf>
    <xf numFmtId="0" fontId="20" fillId="0" borderId="0" xfId="0" applyFont="1"/>
    <xf numFmtId="0" fontId="17" fillId="0" borderId="1" xfId="0" applyFont="1" applyBorder="1" applyAlignment="1">
      <alignment horizontal="center" vertical="center"/>
    </xf>
    <xf numFmtId="0" fontId="22" fillId="0" borderId="0" xfId="0" applyFont="1"/>
    <xf numFmtId="44" fontId="22" fillId="0" borderId="1" xfId="0" applyNumberFormat="1" applyFont="1" applyBorder="1"/>
    <xf numFmtId="44" fontId="19" fillId="0" borderId="1" xfId="3" applyNumberFormat="1" applyFont="1" applyFill="1" applyBorder="1" applyAlignment="1">
      <alignment horizontal="center" vertical="center" wrapText="1"/>
    </xf>
    <xf numFmtId="44" fontId="19" fillId="0" borderId="1" xfId="3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0" fontId="24" fillId="0" borderId="0" xfId="0" applyFont="1"/>
    <xf numFmtId="0" fontId="26" fillId="0" borderId="0" xfId="0" applyFont="1"/>
    <xf numFmtId="0" fontId="23" fillId="2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26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0" fontId="26" fillId="4" borderId="0" xfId="0" applyFont="1" applyFill="1"/>
    <xf numFmtId="4" fontId="6" fillId="4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/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2" fillId="4" borderId="1" xfId="0" applyNumberFormat="1" applyFont="1" applyFill="1" applyBorder="1" applyAlignment="1">
      <alignment horizontal="center" vertical="center" wrapText="1"/>
    </xf>
    <xf numFmtId="44" fontId="6" fillId="2" borderId="1" xfId="1" applyNumberFormat="1" applyFont="1" applyFill="1" applyBorder="1" applyAlignment="1">
      <alignment horizontal="center" vertical="center"/>
    </xf>
    <xf numFmtId="44" fontId="6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4" fontId="22" fillId="0" borderId="1" xfId="0" applyNumberFormat="1" applyFont="1" applyBorder="1" applyAlignment="1">
      <alignment vertical="center"/>
    </xf>
    <xf numFmtId="44" fontId="10" fillId="0" borderId="1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6" fillId="0" borderId="0" xfId="5" applyFont="1" applyAlignment="1" applyProtection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4" fontId="3" fillId="0" borderId="0" xfId="0" applyNumberFormat="1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4" fontId="22" fillId="0" borderId="1" xfId="0" applyNumberFormat="1" applyFont="1" applyFill="1" applyBorder="1" applyAlignment="1">
      <alignment horizontal="center" vertical="center" wrapText="1"/>
    </xf>
    <xf numFmtId="44" fontId="12" fillId="0" borderId="1" xfId="3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44" fontId="6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44" fontId="6" fillId="2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4" fontId="12" fillId="0" borderId="1" xfId="3" applyFont="1" applyFill="1" applyBorder="1" applyAlignment="1">
      <alignment horizontal="center" vertical="center"/>
    </xf>
    <xf numFmtId="44" fontId="21" fillId="0" borderId="1" xfId="0" applyNumberFormat="1" applyFont="1" applyBorder="1" applyAlignment="1">
      <alignment vertical="center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4" fontId="6" fillId="2" borderId="1" xfId="1" applyNumberFormat="1" applyFont="1" applyFill="1" applyBorder="1" applyAlignment="1">
      <alignment horizontal="center" vertical="center" wrapText="1"/>
    </xf>
    <xf numFmtId="44" fontId="6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44" fontId="6" fillId="2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4" fontId="6" fillId="2" borderId="5" xfId="1" applyNumberFormat="1" applyFont="1" applyFill="1" applyBorder="1" applyAlignment="1">
      <alignment horizontal="center" vertical="center" wrapText="1"/>
    </xf>
    <xf numFmtId="44" fontId="6" fillId="2" borderId="6" xfId="1" applyNumberFormat="1" applyFont="1" applyFill="1" applyBorder="1" applyAlignment="1">
      <alignment horizontal="center" vertical="center" wrapText="1"/>
    </xf>
    <xf numFmtId="44" fontId="6" fillId="2" borderId="7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4" fontId="12" fillId="0" borderId="1" xfId="3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4" fontId="19" fillId="0" borderId="1" xfId="3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0" borderId="0" xfId="0" applyFont="1" applyAlignment="1">
      <alignment horizontal="left" vertical="center" wrapText="1"/>
    </xf>
    <xf numFmtId="44" fontId="12" fillId="0" borderId="1" xfId="3" applyFont="1" applyFill="1" applyBorder="1" applyAlignment="1">
      <alignment horizontal="center" vertical="center"/>
    </xf>
    <xf numFmtId="44" fontId="19" fillId="0" borderId="2" xfId="0" applyNumberFormat="1" applyFont="1" applyBorder="1" applyAlignment="1">
      <alignment horizontal="left" vertical="center"/>
    </xf>
    <xf numFmtId="44" fontId="19" fillId="0" borderId="3" xfId="0" applyNumberFormat="1" applyFont="1" applyBorder="1" applyAlignment="1">
      <alignment horizontal="left" vertical="center"/>
    </xf>
    <xf numFmtId="44" fontId="19" fillId="0" borderId="4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</cellXfs>
  <cellStyles count="6">
    <cellStyle name="Hipervínculo 2" xfId="5" xr:uid="{00000000-0005-0000-0000-000000000000}"/>
    <cellStyle name="Moneda 2" xfId="3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Porcentaje" xfId="4" builtinId="5"/>
  </cellStyles>
  <dxfs count="0"/>
  <tableStyles count="0" defaultTableStyle="TableStyleMedium2" defaultPivotStyle="PivotStyleLight16"/>
  <colors>
    <mruColors>
      <color rgb="FFFF99FF"/>
      <color rgb="FFDDC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383723</xdr:colOff>
      <xdr:row>0</xdr:row>
      <xdr:rowOff>187779</xdr:rowOff>
    </xdr:from>
    <xdr:to>
      <xdr:col>42</xdr:col>
      <xdr:colOff>1112984</xdr:colOff>
      <xdr:row>3</xdr:row>
      <xdr:rowOff>18458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9C98E2-9E15-4CED-8FC0-69FF2FD40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33616" y="187779"/>
          <a:ext cx="729261" cy="810393"/>
        </a:xfrm>
        <a:prstGeom prst="rect">
          <a:avLst/>
        </a:prstGeom>
      </xdr:spPr>
    </xdr:pic>
    <xdr:clientData/>
  </xdr:twoCellAnchor>
  <xdr:twoCellAnchor>
    <xdr:from>
      <xdr:col>42</xdr:col>
      <xdr:colOff>161925</xdr:colOff>
      <xdr:row>3</xdr:row>
      <xdr:rowOff>161927</xdr:rowOff>
    </xdr:from>
    <xdr:to>
      <xdr:col>42</xdr:col>
      <xdr:colOff>1333500</xdr:colOff>
      <xdr:row>4</xdr:row>
      <xdr:rowOff>171451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1A7903E-0EC5-4C6D-8C37-9A5E62FEE3BB}"/>
            </a:ext>
          </a:extLst>
        </xdr:cNvPr>
        <xdr:cNvSpPr txBox="1"/>
      </xdr:nvSpPr>
      <xdr:spPr>
        <a:xfrm>
          <a:off x="52301775" y="1133477"/>
          <a:ext cx="1171575" cy="3333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Montserrat" panose="00000500000000000000" pitchFamily="50" charset="0"/>
            </a:rPr>
            <a:t>JGSE.16.1</a:t>
          </a:r>
        </a:p>
      </xdr:txBody>
    </xdr:sp>
    <xdr:clientData/>
  </xdr:twoCellAnchor>
  <xdr:twoCellAnchor editAs="oneCell">
    <xdr:from>
      <xdr:col>26</xdr:col>
      <xdr:colOff>360593</xdr:colOff>
      <xdr:row>0</xdr:row>
      <xdr:rowOff>92529</xdr:rowOff>
    </xdr:from>
    <xdr:to>
      <xdr:col>26</xdr:col>
      <xdr:colOff>1089854</xdr:colOff>
      <xdr:row>2</xdr:row>
      <xdr:rowOff>249779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94E39B1-95DB-4763-B4E4-4A378EA67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09629" y="92529"/>
          <a:ext cx="729261" cy="810393"/>
        </a:xfrm>
        <a:prstGeom prst="rect">
          <a:avLst/>
        </a:prstGeom>
      </xdr:spPr>
    </xdr:pic>
    <xdr:clientData/>
  </xdr:twoCellAnchor>
  <xdr:twoCellAnchor>
    <xdr:from>
      <xdr:col>26</xdr:col>
      <xdr:colOff>138795</xdr:colOff>
      <xdr:row>3</xdr:row>
      <xdr:rowOff>66677</xdr:rowOff>
    </xdr:from>
    <xdr:to>
      <xdr:col>26</xdr:col>
      <xdr:colOff>1310370</xdr:colOff>
      <xdr:row>4</xdr:row>
      <xdr:rowOff>76201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5421CBC9-00C7-4EA4-A456-13859BF19C32}"/>
            </a:ext>
          </a:extLst>
        </xdr:cNvPr>
        <xdr:cNvSpPr txBox="1"/>
      </xdr:nvSpPr>
      <xdr:spPr>
        <a:xfrm>
          <a:off x="38687831" y="1046391"/>
          <a:ext cx="1171575" cy="33609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Montserrat" panose="00000500000000000000" pitchFamily="50" charset="0"/>
            </a:rPr>
            <a:t>JGSE.16.1</a:t>
          </a:r>
        </a:p>
      </xdr:txBody>
    </xdr:sp>
    <xdr:clientData/>
  </xdr:twoCellAnchor>
  <xdr:twoCellAnchor editAs="oneCell">
    <xdr:from>
      <xdr:col>18</xdr:col>
      <xdr:colOff>417743</xdr:colOff>
      <xdr:row>0</xdr:row>
      <xdr:rowOff>136071</xdr:rowOff>
    </xdr:from>
    <xdr:to>
      <xdr:col>18</xdr:col>
      <xdr:colOff>1147004</xdr:colOff>
      <xdr:row>2</xdr:row>
      <xdr:rowOff>293321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54FCE94-1E07-410D-870A-511E2C12A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5922" y="136071"/>
          <a:ext cx="729261" cy="810393"/>
        </a:xfrm>
        <a:prstGeom prst="rect">
          <a:avLst/>
        </a:prstGeom>
      </xdr:spPr>
    </xdr:pic>
    <xdr:clientData/>
  </xdr:twoCellAnchor>
  <xdr:twoCellAnchor>
    <xdr:from>
      <xdr:col>18</xdr:col>
      <xdr:colOff>195945</xdr:colOff>
      <xdr:row>3</xdr:row>
      <xdr:rowOff>110219</xdr:rowOff>
    </xdr:from>
    <xdr:to>
      <xdr:col>18</xdr:col>
      <xdr:colOff>1367520</xdr:colOff>
      <xdr:row>4</xdr:row>
      <xdr:rowOff>119743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8FB997E8-729A-4015-A701-A135A83C06A7}"/>
            </a:ext>
          </a:extLst>
        </xdr:cNvPr>
        <xdr:cNvSpPr txBox="1"/>
      </xdr:nvSpPr>
      <xdr:spPr>
        <a:xfrm>
          <a:off x="26444124" y="1089933"/>
          <a:ext cx="1171575" cy="33609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Montserrat" panose="00000500000000000000" pitchFamily="50" charset="0"/>
            </a:rPr>
            <a:t>JGSE.16.1</a:t>
          </a:r>
        </a:p>
      </xdr:txBody>
    </xdr:sp>
    <xdr:clientData/>
  </xdr:twoCellAnchor>
  <xdr:twoCellAnchor editAs="oneCell">
    <xdr:from>
      <xdr:col>10</xdr:col>
      <xdr:colOff>208192</xdr:colOff>
      <xdr:row>0</xdr:row>
      <xdr:rowOff>81643</xdr:rowOff>
    </xdr:from>
    <xdr:to>
      <xdr:col>10</xdr:col>
      <xdr:colOff>937453</xdr:colOff>
      <xdr:row>2</xdr:row>
      <xdr:rowOff>238893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DB8A0200-5846-4F46-8A20-9CF822E3C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5513" y="81643"/>
          <a:ext cx="729261" cy="810393"/>
        </a:xfrm>
        <a:prstGeom prst="rect">
          <a:avLst/>
        </a:prstGeom>
      </xdr:spPr>
    </xdr:pic>
    <xdr:clientData/>
  </xdr:twoCellAnchor>
  <xdr:twoCellAnchor>
    <xdr:from>
      <xdr:col>9</xdr:col>
      <xdr:colOff>1524001</xdr:colOff>
      <xdr:row>3</xdr:row>
      <xdr:rowOff>55791</xdr:rowOff>
    </xdr:from>
    <xdr:to>
      <xdr:col>10</xdr:col>
      <xdr:colOff>1157969</xdr:colOff>
      <xdr:row>4</xdr:row>
      <xdr:rowOff>65315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89AE6B03-DFA6-46A8-8DEE-7B1A3E0714B7}"/>
            </a:ext>
          </a:extLst>
        </xdr:cNvPr>
        <xdr:cNvSpPr txBox="1"/>
      </xdr:nvSpPr>
      <xdr:spPr>
        <a:xfrm>
          <a:off x="13933715" y="1035505"/>
          <a:ext cx="1171575" cy="33609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Montserrat" panose="00000500000000000000" pitchFamily="50" charset="0"/>
            </a:rPr>
            <a:t>JGSE.16.1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42</xdr:col>
      <xdr:colOff>1581150</xdr:colOff>
      <xdr:row>22</xdr:row>
      <xdr:rowOff>69850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611357CE-25C2-47C5-BDBE-47F3F734B56D}"/>
            </a:ext>
          </a:extLst>
        </xdr:cNvPr>
        <xdr:cNvGrpSpPr/>
      </xdr:nvGrpSpPr>
      <xdr:grpSpPr>
        <a:xfrm>
          <a:off x="0" y="6498167"/>
          <a:ext cx="67656428" cy="1692627"/>
          <a:chOff x="57150" y="6242050"/>
          <a:chExt cx="44329350" cy="1689100"/>
        </a:xfrm>
      </xdr:grpSpPr>
      <xdr:grpSp>
        <xdr:nvGrpSpPr>
          <xdr:cNvPr id="33" name="Grupo 10">
            <a:extLst>
              <a:ext uri="{FF2B5EF4-FFF2-40B4-BE49-F238E27FC236}">
                <a16:creationId xmlns:a16="http://schemas.microsoft.com/office/drawing/2014/main" id="{B38DFA56-1A39-4E08-9934-45557F9DA27C}"/>
              </a:ext>
            </a:extLst>
          </xdr:cNvPr>
          <xdr:cNvGrpSpPr>
            <a:grpSpLocks/>
          </xdr:cNvGrpSpPr>
        </xdr:nvGrpSpPr>
        <xdr:grpSpPr bwMode="auto">
          <a:xfrm>
            <a:off x="57150" y="6350000"/>
            <a:ext cx="12630150" cy="1581150"/>
            <a:chOff x="0" y="6479721"/>
            <a:chExt cx="22964185" cy="1822405"/>
          </a:xfrm>
        </xdr:grpSpPr>
        <xdr:sp macro="" textlink="">
          <xdr:nvSpPr>
            <xdr:cNvPr id="46" name="Cuadro de texto 2">
              <a:extLst>
                <a:ext uri="{FF2B5EF4-FFF2-40B4-BE49-F238E27FC236}">
                  <a16:creationId xmlns:a16="http://schemas.microsoft.com/office/drawing/2014/main" id="{0CE21ED7-8CD5-43C0-932B-1B78B35DCA5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0" y="6507141"/>
              <a:ext cx="6949125" cy="179498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Elaboró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 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Eric Soto Escorcia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Encargado de la Dirección de Recursos 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Materiales y Servcios Generales</a:t>
              </a:r>
            </a:p>
            <a:p>
              <a:pPr marL="0" marR="0" lvl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47" name="Cuadro de texto 2">
              <a:extLst>
                <a:ext uri="{FF2B5EF4-FFF2-40B4-BE49-F238E27FC236}">
                  <a16:creationId xmlns:a16="http://schemas.microsoft.com/office/drawing/2014/main" id="{CD95B990-0AF8-4EA0-A5C3-71AC4A70687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11311" y="6507141"/>
              <a:ext cx="7013271" cy="1631517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Revisó</a:t>
              </a: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L.C. Zaira Jocelin Gómez Paredes</a:t>
              </a: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Encargada de la Secretaría Administrativa</a:t>
              </a:r>
            </a:p>
            <a:p>
              <a:pPr marL="0" marR="0" lvl="0" indent="0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raphik Regular" panose="020B0503030202060203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48" name="Cuadro de texto 2">
              <a:extLst>
                <a:ext uri="{FF2B5EF4-FFF2-40B4-BE49-F238E27FC236}">
                  <a16:creationId xmlns:a16="http://schemas.microsoft.com/office/drawing/2014/main" id="{B5A734DA-5C86-4416-A4F0-BD341F70F87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015060" y="6479721"/>
              <a:ext cx="6949125" cy="180975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Autorizó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L.D.I. Felipe Olimpo Duran Rocha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Rector</a:t>
              </a:r>
            </a:p>
            <a:p>
              <a:pPr marL="0" marR="0" lvl="0" indent="0" defTabSz="914400" eaLnBrk="1" fontAlgn="auto" latinLnBrk="0" hangingPunct="1">
                <a:lnSpc>
                  <a:spcPts val="13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</xdr:grpSp>
      <xdr:grpSp>
        <xdr:nvGrpSpPr>
          <xdr:cNvPr id="34" name="Grupo 10">
            <a:extLst>
              <a:ext uri="{FF2B5EF4-FFF2-40B4-BE49-F238E27FC236}">
                <a16:creationId xmlns:a16="http://schemas.microsoft.com/office/drawing/2014/main" id="{69CEB5B0-D3F8-44A8-A150-15C5FF705446}"/>
              </a:ext>
            </a:extLst>
          </xdr:cNvPr>
          <xdr:cNvGrpSpPr>
            <a:grpSpLocks/>
          </xdr:cNvGrpSpPr>
        </xdr:nvGrpSpPr>
        <xdr:grpSpPr bwMode="auto">
          <a:xfrm>
            <a:off x="12966700" y="6343650"/>
            <a:ext cx="10287000" cy="1581150"/>
            <a:chOff x="0" y="6479721"/>
            <a:chExt cx="22964185" cy="1822405"/>
          </a:xfrm>
        </xdr:grpSpPr>
        <xdr:sp macro="" textlink="">
          <xdr:nvSpPr>
            <xdr:cNvPr id="43" name="Cuadro de texto 2">
              <a:extLst>
                <a:ext uri="{FF2B5EF4-FFF2-40B4-BE49-F238E27FC236}">
                  <a16:creationId xmlns:a16="http://schemas.microsoft.com/office/drawing/2014/main" id="{2533C85D-C61F-4904-92D6-20077631D7F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0" y="6507141"/>
              <a:ext cx="6949125" cy="179498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Elaboró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 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Eric Soto Escorcia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Encargado de la Dirección de Recursos 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Materiales y Servcios Generales</a:t>
              </a:r>
            </a:p>
            <a:p>
              <a:pPr marL="0" marR="0" lvl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44" name="Cuadro de texto 2">
              <a:extLst>
                <a:ext uri="{FF2B5EF4-FFF2-40B4-BE49-F238E27FC236}">
                  <a16:creationId xmlns:a16="http://schemas.microsoft.com/office/drawing/2014/main" id="{B9FCBA16-8832-4592-8427-FF37068185B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11311" y="6507141"/>
              <a:ext cx="7013271" cy="1631517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Revisó</a:t>
              </a: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Mtra. Zaira Jocelin Gómez Paredes</a:t>
              </a: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Secretaría Administrativa</a:t>
              </a:r>
            </a:p>
            <a:p>
              <a:pPr marL="0" marR="0" lvl="0" indent="0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raphik Regular" panose="020B0503030202060203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45" name="Cuadro de texto 2">
              <a:extLst>
                <a:ext uri="{FF2B5EF4-FFF2-40B4-BE49-F238E27FC236}">
                  <a16:creationId xmlns:a16="http://schemas.microsoft.com/office/drawing/2014/main" id="{E041F7B7-A610-4C44-8399-643ADBFBD55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015060" y="6479721"/>
              <a:ext cx="6949125" cy="180975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Autorizó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Felipe Olimpo Duran Rocha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Rector</a:t>
              </a:r>
            </a:p>
            <a:p>
              <a:pPr marL="0" marR="0" lvl="0" indent="0" defTabSz="914400" eaLnBrk="1" fontAlgn="auto" latinLnBrk="0" hangingPunct="1">
                <a:lnSpc>
                  <a:spcPts val="13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</xdr:grpSp>
      <xdr:grpSp>
        <xdr:nvGrpSpPr>
          <xdr:cNvPr id="35" name="Grupo 10">
            <a:extLst>
              <a:ext uri="{FF2B5EF4-FFF2-40B4-BE49-F238E27FC236}">
                <a16:creationId xmlns:a16="http://schemas.microsoft.com/office/drawing/2014/main" id="{9C973E73-0C56-4772-B4F3-ECEA5B78AC11}"/>
              </a:ext>
            </a:extLst>
          </xdr:cNvPr>
          <xdr:cNvGrpSpPr>
            <a:grpSpLocks/>
          </xdr:cNvGrpSpPr>
        </xdr:nvGrpSpPr>
        <xdr:grpSpPr bwMode="auto">
          <a:xfrm>
            <a:off x="23761700" y="6273800"/>
            <a:ext cx="10287000" cy="1581150"/>
            <a:chOff x="0" y="6479721"/>
            <a:chExt cx="22964185" cy="1822405"/>
          </a:xfrm>
        </xdr:grpSpPr>
        <xdr:sp macro="" textlink="">
          <xdr:nvSpPr>
            <xdr:cNvPr id="40" name="Cuadro de texto 2">
              <a:extLst>
                <a:ext uri="{FF2B5EF4-FFF2-40B4-BE49-F238E27FC236}">
                  <a16:creationId xmlns:a16="http://schemas.microsoft.com/office/drawing/2014/main" id="{7BA08C45-F055-4591-9AD9-6E733E364C4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0" y="6507141"/>
              <a:ext cx="6949125" cy="179498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Elaboró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 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Eric Soto Escorcia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Encargado de la Dirección de Recursos 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Materiales y Servcios Generales</a:t>
              </a:r>
            </a:p>
            <a:p>
              <a:pPr marL="0" marR="0" lvl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41" name="Cuadro de texto 2">
              <a:extLst>
                <a:ext uri="{FF2B5EF4-FFF2-40B4-BE49-F238E27FC236}">
                  <a16:creationId xmlns:a16="http://schemas.microsoft.com/office/drawing/2014/main" id="{34DE1115-B3C6-4B10-A585-D3D29351645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11311" y="6507141"/>
              <a:ext cx="7013271" cy="1631517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Revisó</a:t>
              </a: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Mtra.. Zaira Jocelin Gómez Paredes</a:t>
              </a: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Secretaría Administrativa</a:t>
              </a:r>
            </a:p>
            <a:p>
              <a:pPr marL="0" marR="0" lvl="0" indent="0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raphik Regular" panose="020B0503030202060203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42" name="Cuadro de texto 2">
              <a:extLst>
                <a:ext uri="{FF2B5EF4-FFF2-40B4-BE49-F238E27FC236}">
                  <a16:creationId xmlns:a16="http://schemas.microsoft.com/office/drawing/2014/main" id="{6E42196A-233F-4D95-8C1A-51862499E44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015060" y="6479721"/>
              <a:ext cx="6949125" cy="180975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Autorizó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Felipe Olimpo Duran Rocha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Rector</a:t>
              </a:r>
            </a:p>
            <a:p>
              <a:pPr marL="0" marR="0" lvl="0" indent="0" defTabSz="914400" eaLnBrk="1" fontAlgn="auto" latinLnBrk="0" hangingPunct="1">
                <a:lnSpc>
                  <a:spcPts val="13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</xdr:grpSp>
      <xdr:grpSp>
        <xdr:nvGrpSpPr>
          <xdr:cNvPr id="36" name="Grupo 10">
            <a:extLst>
              <a:ext uri="{FF2B5EF4-FFF2-40B4-BE49-F238E27FC236}">
                <a16:creationId xmlns:a16="http://schemas.microsoft.com/office/drawing/2014/main" id="{7A749F48-93AE-4CC6-A5D0-D554B2A36815}"/>
              </a:ext>
            </a:extLst>
          </xdr:cNvPr>
          <xdr:cNvGrpSpPr>
            <a:grpSpLocks/>
          </xdr:cNvGrpSpPr>
        </xdr:nvGrpSpPr>
        <xdr:grpSpPr bwMode="auto">
          <a:xfrm>
            <a:off x="34099500" y="6242050"/>
            <a:ext cx="10287000" cy="1581150"/>
            <a:chOff x="0" y="6479721"/>
            <a:chExt cx="22964185" cy="1822405"/>
          </a:xfrm>
        </xdr:grpSpPr>
        <xdr:sp macro="" textlink="">
          <xdr:nvSpPr>
            <xdr:cNvPr id="37" name="Cuadro de texto 2">
              <a:extLst>
                <a:ext uri="{FF2B5EF4-FFF2-40B4-BE49-F238E27FC236}">
                  <a16:creationId xmlns:a16="http://schemas.microsoft.com/office/drawing/2014/main" id="{FF78613C-1621-45F0-AA79-6B2DE63894E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0" y="6507141"/>
              <a:ext cx="6949125" cy="179498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Elaboró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 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Eric Soto Escorcia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Encargado de la Dirección de Recursos 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Materiales y Servcios Generales</a:t>
              </a:r>
            </a:p>
            <a:p>
              <a:pPr marL="0" marR="0" lvl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38" name="Cuadro de texto 2">
              <a:extLst>
                <a:ext uri="{FF2B5EF4-FFF2-40B4-BE49-F238E27FC236}">
                  <a16:creationId xmlns:a16="http://schemas.microsoft.com/office/drawing/2014/main" id="{89603BFF-5BB6-4C62-850F-EB2AABB0A6D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11311" y="6507141"/>
              <a:ext cx="7013271" cy="1631517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Revisó</a:t>
              </a: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Mtra. Zaira Jocelin Gómez Paredes</a:t>
              </a: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Secretaría Administrativa</a:t>
              </a:r>
            </a:p>
            <a:p>
              <a:pPr marL="0" marR="0" lvl="0" indent="0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raphik Regular" panose="020B0503030202060203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39" name="Cuadro de texto 2">
              <a:extLst>
                <a:ext uri="{FF2B5EF4-FFF2-40B4-BE49-F238E27FC236}">
                  <a16:creationId xmlns:a16="http://schemas.microsoft.com/office/drawing/2014/main" id="{F835DAAD-29DA-4C61-83DA-3430BD4ACE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015060" y="6479721"/>
              <a:ext cx="6949125" cy="180975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Autorizó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Felipe Olimpo Duran Rocha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Rector</a:t>
              </a:r>
            </a:p>
            <a:p>
              <a:pPr marL="0" marR="0" lvl="0" indent="0" defTabSz="914400" eaLnBrk="1" fontAlgn="auto" latinLnBrk="0" hangingPunct="1">
                <a:lnSpc>
                  <a:spcPts val="13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</xdr:grpSp>
    </xdr:grpSp>
    <xdr:clientData/>
  </xdr:twoCellAnchor>
  <xdr:twoCellAnchor editAs="oneCell">
    <xdr:from>
      <xdr:col>0</xdr:col>
      <xdr:colOff>406400</xdr:colOff>
      <xdr:row>0</xdr:row>
      <xdr:rowOff>273050</xdr:rowOff>
    </xdr:from>
    <xdr:to>
      <xdr:col>0</xdr:col>
      <xdr:colOff>979365</xdr:colOff>
      <xdr:row>2</xdr:row>
      <xdr:rowOff>265601</xdr:rowOff>
    </xdr:to>
    <xdr:pic>
      <xdr:nvPicPr>
        <xdr:cNvPr id="31" name="Imagen 3">
          <a:extLst>
            <a:ext uri="{FF2B5EF4-FFF2-40B4-BE49-F238E27FC236}">
              <a16:creationId xmlns:a16="http://schemas.microsoft.com/office/drawing/2014/main" id="{537837D4-FBF1-4AB7-A6D0-9EE81BDA1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273050"/>
          <a:ext cx="572965" cy="640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431800</xdr:colOff>
      <xdr:row>0</xdr:row>
      <xdr:rowOff>292100</xdr:rowOff>
    </xdr:from>
    <xdr:to>
      <xdr:col>11</xdr:col>
      <xdr:colOff>1004765</xdr:colOff>
      <xdr:row>2</xdr:row>
      <xdr:rowOff>284651</xdr:rowOff>
    </xdr:to>
    <xdr:pic>
      <xdr:nvPicPr>
        <xdr:cNvPr id="49" name="Imagen 3">
          <a:extLst>
            <a:ext uri="{FF2B5EF4-FFF2-40B4-BE49-F238E27FC236}">
              <a16:creationId xmlns:a16="http://schemas.microsoft.com/office/drawing/2014/main" id="{4348D55E-7E36-4F4B-8366-3C651D134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1600" y="292100"/>
          <a:ext cx="572965" cy="640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539750</xdr:colOff>
      <xdr:row>1</xdr:row>
      <xdr:rowOff>25400</xdr:rowOff>
    </xdr:from>
    <xdr:to>
      <xdr:col>19</xdr:col>
      <xdr:colOff>1112715</xdr:colOff>
      <xdr:row>3</xdr:row>
      <xdr:rowOff>17951</xdr:rowOff>
    </xdr:to>
    <xdr:pic>
      <xdr:nvPicPr>
        <xdr:cNvPr id="50" name="Imagen 3">
          <a:extLst>
            <a:ext uri="{FF2B5EF4-FFF2-40B4-BE49-F238E27FC236}">
              <a16:creationId xmlns:a16="http://schemas.microsoft.com/office/drawing/2014/main" id="{620A92C5-3C4E-4E3A-BA8D-C6E7ED788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71950" y="349250"/>
          <a:ext cx="572965" cy="640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438150</xdr:colOff>
      <xdr:row>1</xdr:row>
      <xdr:rowOff>12700</xdr:rowOff>
    </xdr:from>
    <xdr:to>
      <xdr:col>35</xdr:col>
      <xdr:colOff>1011115</xdr:colOff>
      <xdr:row>3</xdr:row>
      <xdr:rowOff>5251</xdr:rowOff>
    </xdr:to>
    <xdr:pic>
      <xdr:nvPicPr>
        <xdr:cNvPr id="51" name="Imagen 3">
          <a:extLst>
            <a:ext uri="{FF2B5EF4-FFF2-40B4-BE49-F238E27FC236}">
              <a16:creationId xmlns:a16="http://schemas.microsoft.com/office/drawing/2014/main" id="{DF633E59-1531-4191-BD3B-32AF16816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2750" y="336550"/>
          <a:ext cx="572965" cy="640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264271</xdr:colOff>
      <xdr:row>0</xdr:row>
      <xdr:rowOff>44823</xdr:rowOff>
    </xdr:from>
    <xdr:to>
      <xdr:col>41</xdr:col>
      <xdr:colOff>942339</xdr:colOff>
      <xdr:row>3</xdr:row>
      <xdr:rowOff>89647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E243CE-701E-4C9E-A1F0-52B2777CD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11418" y="44823"/>
          <a:ext cx="678068" cy="739589"/>
        </a:xfrm>
        <a:prstGeom prst="rect">
          <a:avLst/>
        </a:prstGeom>
      </xdr:spPr>
    </xdr:pic>
    <xdr:clientData/>
  </xdr:twoCellAnchor>
  <xdr:twoCellAnchor>
    <xdr:from>
      <xdr:col>17</xdr:col>
      <xdr:colOff>195730</xdr:colOff>
      <xdr:row>3</xdr:row>
      <xdr:rowOff>170328</xdr:rowOff>
    </xdr:from>
    <xdr:to>
      <xdr:col>17</xdr:col>
      <xdr:colOff>1151405</xdr:colOff>
      <xdr:row>4</xdr:row>
      <xdr:rowOff>212912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8976D35A-A67A-4D3F-9748-1A2AB23AAAAD}"/>
            </a:ext>
          </a:extLst>
        </xdr:cNvPr>
        <xdr:cNvSpPr txBox="1"/>
      </xdr:nvSpPr>
      <xdr:spPr>
        <a:xfrm>
          <a:off x="21341230" y="865093"/>
          <a:ext cx="955675" cy="27790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Montserrat" panose="00000500000000000000" pitchFamily="50" charset="0"/>
            </a:rPr>
            <a:t>JGSE.16.2</a:t>
          </a:r>
        </a:p>
      </xdr:txBody>
    </xdr:sp>
    <xdr:clientData/>
  </xdr:twoCellAnchor>
  <xdr:twoCellAnchor editAs="oneCell">
    <xdr:from>
      <xdr:col>25</xdr:col>
      <xdr:colOff>304612</xdr:colOff>
      <xdr:row>0</xdr:row>
      <xdr:rowOff>29135</xdr:rowOff>
    </xdr:from>
    <xdr:to>
      <xdr:col>25</xdr:col>
      <xdr:colOff>982680</xdr:colOff>
      <xdr:row>3</xdr:row>
      <xdr:rowOff>73959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F21B4BA7-86E2-4F52-A4C6-B0DAAD0E9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00936" y="29135"/>
          <a:ext cx="678068" cy="739589"/>
        </a:xfrm>
        <a:prstGeom prst="rect">
          <a:avLst/>
        </a:prstGeom>
      </xdr:spPr>
    </xdr:pic>
    <xdr:clientData/>
  </xdr:twoCellAnchor>
  <xdr:twoCellAnchor editAs="oneCell">
    <xdr:from>
      <xdr:col>17</xdr:col>
      <xdr:colOff>313764</xdr:colOff>
      <xdr:row>0</xdr:row>
      <xdr:rowOff>78442</xdr:rowOff>
    </xdr:from>
    <xdr:to>
      <xdr:col>17</xdr:col>
      <xdr:colOff>991832</xdr:colOff>
      <xdr:row>3</xdr:row>
      <xdr:rowOff>123266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3D1CA18F-B832-4362-BD80-2B35B4DBB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9264" y="78442"/>
          <a:ext cx="678068" cy="739589"/>
        </a:xfrm>
        <a:prstGeom prst="rect">
          <a:avLst/>
        </a:prstGeom>
      </xdr:spPr>
    </xdr:pic>
    <xdr:clientData/>
  </xdr:twoCellAnchor>
  <xdr:twoCellAnchor>
    <xdr:from>
      <xdr:col>9</xdr:col>
      <xdr:colOff>22413</xdr:colOff>
      <xdr:row>3</xdr:row>
      <xdr:rowOff>196101</xdr:rowOff>
    </xdr:from>
    <xdr:to>
      <xdr:col>9</xdr:col>
      <xdr:colOff>978088</xdr:colOff>
      <xdr:row>5</xdr:row>
      <xdr:rowOff>33617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CD50972-EAB1-44DE-842F-7953D515FF42}"/>
            </a:ext>
          </a:extLst>
        </xdr:cNvPr>
        <xdr:cNvSpPr txBox="1"/>
      </xdr:nvSpPr>
      <xdr:spPr>
        <a:xfrm>
          <a:off x="11217089" y="890866"/>
          <a:ext cx="955675" cy="3081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Montserrat" panose="00000500000000000000" pitchFamily="50" charset="0"/>
            </a:rPr>
            <a:t>JGSE.16.2</a:t>
          </a:r>
        </a:p>
      </xdr:txBody>
    </xdr:sp>
    <xdr:clientData/>
  </xdr:twoCellAnchor>
  <xdr:twoCellAnchor editAs="oneCell">
    <xdr:from>
      <xdr:col>9</xdr:col>
      <xdr:colOff>151653</xdr:colOff>
      <xdr:row>0</xdr:row>
      <xdr:rowOff>100853</xdr:rowOff>
    </xdr:from>
    <xdr:to>
      <xdr:col>9</xdr:col>
      <xdr:colOff>829721</xdr:colOff>
      <xdr:row>3</xdr:row>
      <xdr:rowOff>145677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DBCA5114-858B-4773-AAC6-230E5B3E1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6329" y="100853"/>
          <a:ext cx="678068" cy="739589"/>
        </a:xfrm>
        <a:prstGeom prst="rect">
          <a:avLst/>
        </a:prstGeom>
      </xdr:spPr>
    </xdr:pic>
    <xdr:clientData/>
  </xdr:twoCellAnchor>
  <xdr:twoCellAnchor>
    <xdr:from>
      <xdr:col>25</xdr:col>
      <xdr:colOff>184523</xdr:colOff>
      <xdr:row>3</xdr:row>
      <xdr:rowOff>136711</xdr:rowOff>
    </xdr:from>
    <xdr:to>
      <xdr:col>25</xdr:col>
      <xdr:colOff>1140198</xdr:colOff>
      <xdr:row>4</xdr:row>
      <xdr:rowOff>224118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D07CE5D0-A15E-401F-937B-4F07383CB9A7}"/>
            </a:ext>
          </a:extLst>
        </xdr:cNvPr>
        <xdr:cNvSpPr txBox="1"/>
      </xdr:nvSpPr>
      <xdr:spPr>
        <a:xfrm>
          <a:off x="31280847" y="831476"/>
          <a:ext cx="955675" cy="32273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Montserrat" panose="00000500000000000000" pitchFamily="50" charset="0"/>
            </a:rPr>
            <a:t>JGSE.16.2</a:t>
          </a:r>
        </a:p>
      </xdr:txBody>
    </xdr:sp>
    <xdr:clientData/>
  </xdr:twoCellAnchor>
  <xdr:twoCellAnchor>
    <xdr:from>
      <xdr:col>41</xdr:col>
      <xdr:colOff>128494</xdr:colOff>
      <xdr:row>3</xdr:row>
      <xdr:rowOff>170328</xdr:rowOff>
    </xdr:from>
    <xdr:to>
      <xdr:col>41</xdr:col>
      <xdr:colOff>1084169</xdr:colOff>
      <xdr:row>5</xdr:row>
      <xdr:rowOff>11205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0E3F72F9-951A-401E-8436-44795510F172}"/>
            </a:ext>
          </a:extLst>
        </xdr:cNvPr>
        <xdr:cNvSpPr txBox="1"/>
      </xdr:nvSpPr>
      <xdr:spPr>
        <a:xfrm>
          <a:off x="41175641" y="865093"/>
          <a:ext cx="955675" cy="311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Montserrat" panose="00000500000000000000" pitchFamily="50" charset="0"/>
            </a:rPr>
            <a:t>JGSE.16.2</a:t>
          </a:r>
        </a:p>
      </xdr:txBody>
    </xdr:sp>
    <xdr:clientData/>
  </xdr:twoCellAnchor>
  <xdr:twoCellAnchor editAs="oneCell">
    <xdr:from>
      <xdr:col>0</xdr:col>
      <xdr:colOff>565150</xdr:colOff>
      <xdr:row>0</xdr:row>
      <xdr:rowOff>139700</xdr:rowOff>
    </xdr:from>
    <xdr:to>
      <xdr:col>0</xdr:col>
      <xdr:colOff>1138115</xdr:colOff>
      <xdr:row>3</xdr:row>
      <xdr:rowOff>81451</xdr:rowOff>
    </xdr:to>
    <xdr:pic>
      <xdr:nvPicPr>
        <xdr:cNvPr id="31" name="Imagen 3">
          <a:extLst>
            <a:ext uri="{FF2B5EF4-FFF2-40B4-BE49-F238E27FC236}">
              <a16:creationId xmlns:a16="http://schemas.microsoft.com/office/drawing/2014/main" id="{68808E4B-3E86-48BB-80E4-AAA564555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150" y="139700"/>
          <a:ext cx="572965" cy="640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425450</xdr:colOff>
      <xdr:row>0</xdr:row>
      <xdr:rowOff>152400</xdr:rowOff>
    </xdr:from>
    <xdr:to>
      <xdr:col>10</xdr:col>
      <xdr:colOff>998415</xdr:colOff>
      <xdr:row>3</xdr:row>
      <xdr:rowOff>94151</xdr:rowOff>
    </xdr:to>
    <xdr:pic>
      <xdr:nvPicPr>
        <xdr:cNvPr id="33" name="Imagen 3">
          <a:extLst>
            <a:ext uri="{FF2B5EF4-FFF2-40B4-BE49-F238E27FC236}">
              <a16:creationId xmlns:a16="http://schemas.microsoft.com/office/drawing/2014/main" id="{C6FDC98A-C439-4065-9012-4613D7D66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6450" y="152400"/>
          <a:ext cx="572965" cy="640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80</xdr:row>
      <xdr:rowOff>158750</xdr:rowOff>
    </xdr:from>
    <xdr:to>
      <xdr:col>41</xdr:col>
      <xdr:colOff>1219200</xdr:colOff>
      <xdr:row>88</xdr:row>
      <xdr:rowOff>171450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74077F4-EC4E-44A4-A08C-1F5A7D1DAF1D}"/>
            </a:ext>
          </a:extLst>
        </xdr:cNvPr>
        <xdr:cNvGrpSpPr/>
      </xdr:nvGrpSpPr>
      <xdr:grpSpPr>
        <a:xfrm>
          <a:off x="57150" y="28271107"/>
          <a:ext cx="55218693" cy="1681843"/>
          <a:chOff x="57150" y="6242050"/>
          <a:chExt cx="44329350" cy="1689100"/>
        </a:xfrm>
      </xdr:grpSpPr>
      <xdr:grpSp>
        <xdr:nvGrpSpPr>
          <xdr:cNvPr id="34" name="Grupo 10">
            <a:extLst>
              <a:ext uri="{FF2B5EF4-FFF2-40B4-BE49-F238E27FC236}">
                <a16:creationId xmlns:a16="http://schemas.microsoft.com/office/drawing/2014/main" id="{DB0EBB92-E44E-4AB3-A7E7-FFBB136F1FF2}"/>
              </a:ext>
            </a:extLst>
          </xdr:cNvPr>
          <xdr:cNvGrpSpPr>
            <a:grpSpLocks/>
          </xdr:cNvGrpSpPr>
        </xdr:nvGrpSpPr>
        <xdr:grpSpPr bwMode="auto">
          <a:xfrm>
            <a:off x="57150" y="6350000"/>
            <a:ext cx="12630150" cy="1581150"/>
            <a:chOff x="0" y="6479721"/>
            <a:chExt cx="22964185" cy="1822405"/>
          </a:xfrm>
        </xdr:grpSpPr>
        <xdr:sp macro="" textlink="">
          <xdr:nvSpPr>
            <xdr:cNvPr id="35" name="Cuadro de texto 2">
              <a:extLst>
                <a:ext uri="{FF2B5EF4-FFF2-40B4-BE49-F238E27FC236}">
                  <a16:creationId xmlns:a16="http://schemas.microsoft.com/office/drawing/2014/main" id="{22E4F8C5-EAED-4952-A7F1-A2EE56B95F3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0" y="6507141"/>
              <a:ext cx="6949125" cy="179498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Elaboró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 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Eric Soto Escorcia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Encargado de la Dirección de Recursos 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Materiales y Servcios Generales</a:t>
              </a:r>
            </a:p>
            <a:p>
              <a:pPr marL="0" marR="0" lvl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36" name="Cuadro de texto 2">
              <a:extLst>
                <a:ext uri="{FF2B5EF4-FFF2-40B4-BE49-F238E27FC236}">
                  <a16:creationId xmlns:a16="http://schemas.microsoft.com/office/drawing/2014/main" id="{2C17F25D-663C-41E1-B4FE-7EF66F51EB5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11311" y="6507141"/>
              <a:ext cx="7013271" cy="1631517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Revisó</a:t>
              </a: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Mtra. Zaira Jocelin Gómez Paredes</a:t>
              </a: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Secretaría Administrativa</a:t>
              </a:r>
            </a:p>
            <a:p>
              <a:pPr marL="0" marR="0" lvl="0" indent="0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raphik Regular" panose="020B0503030202060203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37" name="Cuadro de texto 2">
              <a:extLst>
                <a:ext uri="{FF2B5EF4-FFF2-40B4-BE49-F238E27FC236}">
                  <a16:creationId xmlns:a16="http://schemas.microsoft.com/office/drawing/2014/main" id="{D55B543F-F536-4519-94D2-C7DD3E2E18D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015060" y="6479721"/>
              <a:ext cx="6949125" cy="180975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Autorizó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Felipe Olimpo Duran Rocha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Rector</a:t>
              </a:r>
            </a:p>
            <a:p>
              <a:pPr marL="0" marR="0" lvl="0" indent="0" defTabSz="914400" eaLnBrk="1" fontAlgn="auto" latinLnBrk="0" hangingPunct="1">
                <a:lnSpc>
                  <a:spcPts val="13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</xdr:grpSp>
      <xdr:grpSp>
        <xdr:nvGrpSpPr>
          <xdr:cNvPr id="42" name="Grupo 10">
            <a:extLst>
              <a:ext uri="{FF2B5EF4-FFF2-40B4-BE49-F238E27FC236}">
                <a16:creationId xmlns:a16="http://schemas.microsoft.com/office/drawing/2014/main" id="{666D80C9-3657-4DFE-BF06-03F72A9365AF}"/>
              </a:ext>
            </a:extLst>
          </xdr:cNvPr>
          <xdr:cNvGrpSpPr>
            <a:grpSpLocks/>
          </xdr:cNvGrpSpPr>
        </xdr:nvGrpSpPr>
        <xdr:grpSpPr bwMode="auto">
          <a:xfrm>
            <a:off x="12966700" y="6343650"/>
            <a:ext cx="10287000" cy="1581150"/>
            <a:chOff x="0" y="6479721"/>
            <a:chExt cx="22964185" cy="1822405"/>
          </a:xfrm>
        </xdr:grpSpPr>
        <xdr:sp macro="" textlink="">
          <xdr:nvSpPr>
            <xdr:cNvPr id="43" name="Cuadro de texto 2">
              <a:extLst>
                <a:ext uri="{FF2B5EF4-FFF2-40B4-BE49-F238E27FC236}">
                  <a16:creationId xmlns:a16="http://schemas.microsoft.com/office/drawing/2014/main" id="{E20BAD19-20AE-4438-A499-59A6DFB3488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0" y="6507141"/>
              <a:ext cx="6949125" cy="179498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Elaboró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 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Eric Soto Escorcia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Encargado de la Dirección de Recursos 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Materiales y Servcios Generales</a:t>
              </a:r>
            </a:p>
            <a:p>
              <a:pPr marL="0" marR="0" lvl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44" name="Cuadro de texto 2">
              <a:extLst>
                <a:ext uri="{FF2B5EF4-FFF2-40B4-BE49-F238E27FC236}">
                  <a16:creationId xmlns:a16="http://schemas.microsoft.com/office/drawing/2014/main" id="{34F8E139-E176-42EE-9C43-E069B626B43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11311" y="6507141"/>
              <a:ext cx="7013271" cy="1631517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Revisó</a:t>
              </a: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Mtra. Zaira Jocelin Gómez Paredes</a:t>
              </a: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Secretaría Administrativa</a:t>
              </a:r>
            </a:p>
            <a:p>
              <a:pPr marL="0" marR="0" lvl="0" indent="0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raphik Regular" panose="020B0503030202060203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45" name="Cuadro de texto 2">
              <a:extLst>
                <a:ext uri="{FF2B5EF4-FFF2-40B4-BE49-F238E27FC236}">
                  <a16:creationId xmlns:a16="http://schemas.microsoft.com/office/drawing/2014/main" id="{E0817529-9353-4D00-A7F9-3404296A8F8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015060" y="6479721"/>
              <a:ext cx="6949125" cy="180975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Autorizó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Felipe Olimpo Duran Rocha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Rector</a:t>
              </a:r>
            </a:p>
            <a:p>
              <a:pPr marL="0" marR="0" lvl="0" indent="0" defTabSz="914400" eaLnBrk="1" fontAlgn="auto" latinLnBrk="0" hangingPunct="1">
                <a:lnSpc>
                  <a:spcPts val="13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</xdr:grpSp>
      <xdr:grpSp>
        <xdr:nvGrpSpPr>
          <xdr:cNvPr id="46" name="Grupo 10">
            <a:extLst>
              <a:ext uri="{FF2B5EF4-FFF2-40B4-BE49-F238E27FC236}">
                <a16:creationId xmlns:a16="http://schemas.microsoft.com/office/drawing/2014/main" id="{84F3896C-9A37-470F-862C-5077CB94AF79}"/>
              </a:ext>
            </a:extLst>
          </xdr:cNvPr>
          <xdr:cNvGrpSpPr>
            <a:grpSpLocks/>
          </xdr:cNvGrpSpPr>
        </xdr:nvGrpSpPr>
        <xdr:grpSpPr bwMode="auto">
          <a:xfrm>
            <a:off x="23761700" y="6273800"/>
            <a:ext cx="10287000" cy="1581150"/>
            <a:chOff x="0" y="6479721"/>
            <a:chExt cx="22964185" cy="1822405"/>
          </a:xfrm>
        </xdr:grpSpPr>
        <xdr:sp macro="" textlink="">
          <xdr:nvSpPr>
            <xdr:cNvPr id="47" name="Cuadro de texto 2">
              <a:extLst>
                <a:ext uri="{FF2B5EF4-FFF2-40B4-BE49-F238E27FC236}">
                  <a16:creationId xmlns:a16="http://schemas.microsoft.com/office/drawing/2014/main" id="{80B814C5-6087-4DD3-94D7-D4B13BB2259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0" y="6507141"/>
              <a:ext cx="6949125" cy="179498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Elaboró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 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Eric Soto Escorcia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Encargado de la Dirección de Recursos 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Materiales y Servcios Generales</a:t>
              </a:r>
            </a:p>
            <a:p>
              <a:pPr marL="0" marR="0" lvl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48" name="Cuadro de texto 2">
              <a:extLst>
                <a:ext uri="{FF2B5EF4-FFF2-40B4-BE49-F238E27FC236}">
                  <a16:creationId xmlns:a16="http://schemas.microsoft.com/office/drawing/2014/main" id="{AF2AA119-5BAE-4DD1-87EB-6208F06C083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11311" y="6507141"/>
              <a:ext cx="7013271" cy="1631517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Revisó</a:t>
              </a: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Mtra. Zaira Jocelin Gómez Paredes</a:t>
              </a: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Secretaría Administrativa</a:t>
              </a:r>
            </a:p>
            <a:p>
              <a:pPr marL="0" marR="0" lvl="0" indent="0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raphik Regular" panose="020B0503030202060203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49" name="Cuadro de texto 2">
              <a:extLst>
                <a:ext uri="{FF2B5EF4-FFF2-40B4-BE49-F238E27FC236}">
                  <a16:creationId xmlns:a16="http://schemas.microsoft.com/office/drawing/2014/main" id="{29238052-7F70-473D-B85D-FA99F1C8400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015060" y="6479721"/>
              <a:ext cx="6949125" cy="180975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Autorizó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Mtra. Felipe Olimpo Duran Rocha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Rector</a:t>
              </a:r>
            </a:p>
            <a:p>
              <a:pPr marL="0" marR="0" lvl="0" indent="0" defTabSz="914400" eaLnBrk="1" fontAlgn="auto" latinLnBrk="0" hangingPunct="1">
                <a:lnSpc>
                  <a:spcPts val="13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</xdr:grpSp>
      <xdr:grpSp>
        <xdr:nvGrpSpPr>
          <xdr:cNvPr id="50" name="Grupo 10">
            <a:extLst>
              <a:ext uri="{FF2B5EF4-FFF2-40B4-BE49-F238E27FC236}">
                <a16:creationId xmlns:a16="http://schemas.microsoft.com/office/drawing/2014/main" id="{8C54DAF9-CDFC-43B6-BC98-609D0FCA1C32}"/>
              </a:ext>
            </a:extLst>
          </xdr:cNvPr>
          <xdr:cNvGrpSpPr>
            <a:grpSpLocks/>
          </xdr:cNvGrpSpPr>
        </xdr:nvGrpSpPr>
        <xdr:grpSpPr bwMode="auto">
          <a:xfrm>
            <a:off x="34099500" y="6242050"/>
            <a:ext cx="10287000" cy="1581150"/>
            <a:chOff x="0" y="6479721"/>
            <a:chExt cx="22964185" cy="1822405"/>
          </a:xfrm>
        </xdr:grpSpPr>
        <xdr:sp macro="" textlink="">
          <xdr:nvSpPr>
            <xdr:cNvPr id="51" name="Cuadro de texto 2">
              <a:extLst>
                <a:ext uri="{FF2B5EF4-FFF2-40B4-BE49-F238E27FC236}">
                  <a16:creationId xmlns:a16="http://schemas.microsoft.com/office/drawing/2014/main" id="{36220C5E-6219-4A1F-B355-F1F37190832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0" y="6507141"/>
              <a:ext cx="6949125" cy="179498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Elaboró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 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Eric Soto Escorcia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Encargado de la Dirección de Recursos 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Materiales y Servcios Generales</a:t>
              </a:r>
            </a:p>
            <a:p>
              <a:pPr marL="0" marR="0" lvl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52" name="Cuadro de texto 2">
              <a:extLst>
                <a:ext uri="{FF2B5EF4-FFF2-40B4-BE49-F238E27FC236}">
                  <a16:creationId xmlns:a16="http://schemas.microsoft.com/office/drawing/2014/main" id="{84337D8D-33AE-4724-BC96-B52EC5E9092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11311" y="6507141"/>
              <a:ext cx="7013271" cy="1631517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Revisó</a:t>
              </a: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Mtra. Zaira Jocelin Gómez Paredes</a:t>
              </a:r>
            </a:p>
            <a:p>
              <a:pPr marL="0" marR="0" lvl="0" indent="0" algn="ctr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Secretaría Administrativa</a:t>
              </a:r>
            </a:p>
            <a:p>
              <a:pPr marL="0" marR="0" lvl="0" indent="0" defTabSz="914400" eaLnBrk="1" fontAlgn="auto" latinLnBrk="0" hangingPunct="1">
                <a:lnSpc>
                  <a:spcPts val="7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raphik Regular" panose="020B0503030202060203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53" name="Cuadro de texto 2">
              <a:extLst>
                <a:ext uri="{FF2B5EF4-FFF2-40B4-BE49-F238E27FC236}">
                  <a16:creationId xmlns:a16="http://schemas.microsoft.com/office/drawing/2014/main" id="{165D86F4-A2C8-47D1-A965-E7FEAEB5EA7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015060" y="6479721"/>
              <a:ext cx="6949125" cy="180975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Autorizó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_________________________________________</a:t>
              </a:r>
            </a:p>
            <a:p>
              <a:pPr marL="0" marR="0" lvl="0" indent="0" algn="ctr" defTabSz="91440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Mtro. Felipe Olimpo Duran Rocha</a:t>
              </a:r>
            </a:p>
            <a:p>
              <a:pPr marL="0" marR="0" lvl="0" indent="0" algn="ctr" defTabSz="91440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Rector</a:t>
              </a:r>
            </a:p>
            <a:p>
              <a:pPr marL="0" marR="0" lvl="0" indent="0" defTabSz="914400" eaLnBrk="1" fontAlgn="auto" latinLnBrk="0" hangingPunct="1">
                <a:lnSpc>
                  <a:spcPts val="1300"/>
                </a:lnSpc>
                <a:spcBef>
                  <a:spcPts val="0"/>
                </a:spcBef>
                <a:spcAft>
                  <a:spcPts val="80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MX" sz="10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ontserrat" panose="00000500000000000000" pitchFamily="50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</a:p>
          </xdr:txBody>
        </xdr:sp>
      </xdr:grpSp>
    </xdr:grpSp>
    <xdr:clientData/>
  </xdr:twoCellAnchor>
  <xdr:twoCellAnchor editAs="oneCell">
    <xdr:from>
      <xdr:col>18</xdr:col>
      <xdr:colOff>299357</xdr:colOff>
      <xdr:row>0</xdr:row>
      <xdr:rowOff>154214</xdr:rowOff>
    </xdr:from>
    <xdr:to>
      <xdr:col>18</xdr:col>
      <xdr:colOff>872322</xdr:colOff>
      <xdr:row>3</xdr:row>
      <xdr:rowOff>95965</xdr:rowOff>
    </xdr:to>
    <xdr:pic>
      <xdr:nvPicPr>
        <xdr:cNvPr id="38" name="Imagen 3">
          <a:extLst>
            <a:ext uri="{FF2B5EF4-FFF2-40B4-BE49-F238E27FC236}">
              <a16:creationId xmlns:a16="http://schemas.microsoft.com/office/drawing/2014/main" id="{835E19BC-7A76-4FAC-AA7F-C9CAD4941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2786" y="154214"/>
          <a:ext cx="572965" cy="640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263071</xdr:colOff>
      <xdr:row>0</xdr:row>
      <xdr:rowOff>117928</xdr:rowOff>
    </xdr:from>
    <xdr:to>
      <xdr:col>34</xdr:col>
      <xdr:colOff>836036</xdr:colOff>
      <xdr:row>3</xdr:row>
      <xdr:rowOff>59679</xdr:rowOff>
    </xdr:to>
    <xdr:pic>
      <xdr:nvPicPr>
        <xdr:cNvPr id="39" name="Imagen 3">
          <a:extLst>
            <a:ext uri="{FF2B5EF4-FFF2-40B4-BE49-F238E27FC236}">
              <a16:creationId xmlns:a16="http://schemas.microsoft.com/office/drawing/2014/main" id="{79CFF3CE-0D24-4EE6-9393-D78C3B513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89357" y="117928"/>
          <a:ext cx="572965" cy="640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669924</xdr:colOff>
      <xdr:row>0</xdr:row>
      <xdr:rowOff>62209</xdr:rowOff>
    </xdr:from>
    <xdr:to>
      <xdr:col>7</xdr:col>
      <xdr:colOff>1349375</xdr:colOff>
      <xdr:row>3</xdr:row>
      <xdr:rowOff>16192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8341B06-F962-49F8-B42C-50E290F57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1299" y="62209"/>
          <a:ext cx="679451" cy="684233"/>
        </a:xfrm>
        <a:prstGeom prst="rect">
          <a:avLst/>
        </a:prstGeom>
      </xdr:spPr>
    </xdr:pic>
    <xdr:clientData/>
  </xdr:twoCellAnchor>
  <xdr:twoCellAnchor>
    <xdr:from>
      <xdr:col>7</xdr:col>
      <xdr:colOff>546100</xdr:colOff>
      <xdr:row>3</xdr:row>
      <xdr:rowOff>111125</xdr:rowOff>
    </xdr:from>
    <xdr:to>
      <xdr:col>7</xdr:col>
      <xdr:colOff>1406525</xdr:colOff>
      <xdr:row>4</xdr:row>
      <xdr:rowOff>149225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FCD3909-C72C-4705-8D0D-D54C1CE02401}"/>
            </a:ext>
          </a:extLst>
        </xdr:cNvPr>
        <xdr:cNvSpPr txBox="1"/>
      </xdr:nvSpPr>
      <xdr:spPr>
        <a:xfrm>
          <a:off x="9007475" y="841375"/>
          <a:ext cx="860425" cy="260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Montserrat" panose="00000500000000000000" pitchFamily="50" charset="0"/>
            </a:rPr>
            <a:t>JGSE.16.3</a:t>
          </a:r>
        </a:p>
      </xdr:txBody>
    </xdr:sp>
    <xdr:clientData/>
  </xdr:twoCellAnchor>
  <xdr:oneCellAnchor>
    <xdr:from>
      <xdr:col>18</xdr:col>
      <xdr:colOff>733424</xdr:colOff>
      <xdr:row>0</xdr:row>
      <xdr:rowOff>62209</xdr:rowOff>
    </xdr:from>
    <xdr:ext cx="679451" cy="684233"/>
    <xdr:pic>
      <xdr:nvPicPr>
        <xdr:cNvPr id="12" name="Imagen 11">
          <a:extLst>
            <a:ext uri="{FF2B5EF4-FFF2-40B4-BE49-F238E27FC236}">
              <a16:creationId xmlns:a16="http://schemas.microsoft.com/office/drawing/2014/main" id="{3F797C9D-453A-4E43-B048-7A1A18AC7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0799" y="62209"/>
          <a:ext cx="679451" cy="684233"/>
        </a:xfrm>
        <a:prstGeom prst="rect">
          <a:avLst/>
        </a:prstGeom>
      </xdr:spPr>
    </xdr:pic>
    <xdr:clientData/>
  </xdr:oneCellAnchor>
  <xdr:twoCellAnchor>
    <xdr:from>
      <xdr:col>18</xdr:col>
      <xdr:colOff>609599</xdr:colOff>
      <xdr:row>3</xdr:row>
      <xdr:rowOff>127000</xdr:rowOff>
    </xdr:from>
    <xdr:to>
      <xdr:col>19</xdr:col>
      <xdr:colOff>698499</xdr:colOff>
      <xdr:row>4</xdr:row>
      <xdr:rowOff>190500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05086A0-CF41-42CB-A5FE-3EE400346DFA}"/>
            </a:ext>
          </a:extLst>
        </xdr:cNvPr>
        <xdr:cNvSpPr txBox="1"/>
      </xdr:nvSpPr>
      <xdr:spPr>
        <a:xfrm>
          <a:off x="18976974" y="857250"/>
          <a:ext cx="9302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Montserrat" panose="00000500000000000000" pitchFamily="50" charset="0"/>
            </a:rPr>
            <a:t>JGSE.16.3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0</xdr:col>
      <xdr:colOff>776165</xdr:colOff>
      <xdr:row>3</xdr:row>
      <xdr:rowOff>5251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4BBE5EDA-B293-470C-A717-457D02D4A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572965" cy="640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355600</xdr:colOff>
      <xdr:row>0</xdr:row>
      <xdr:rowOff>63500</xdr:rowOff>
    </xdr:from>
    <xdr:to>
      <xdr:col>9</xdr:col>
      <xdr:colOff>39565</xdr:colOff>
      <xdr:row>2</xdr:row>
      <xdr:rowOff>240201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69155807-A4CD-4390-A54A-FE4D5AB00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5950" y="63500"/>
          <a:ext cx="572965" cy="640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44450</xdr:colOff>
      <xdr:row>81</xdr:row>
      <xdr:rowOff>63500</xdr:rowOff>
    </xdr:from>
    <xdr:to>
      <xdr:col>7</xdr:col>
      <xdr:colOff>1492250</xdr:colOff>
      <xdr:row>87</xdr:row>
      <xdr:rowOff>72292</xdr:rowOff>
    </xdr:to>
    <xdr:grpSp>
      <xdr:nvGrpSpPr>
        <xdr:cNvPr id="20" name="Grupo 10">
          <a:extLst>
            <a:ext uri="{FF2B5EF4-FFF2-40B4-BE49-F238E27FC236}">
              <a16:creationId xmlns:a16="http://schemas.microsoft.com/office/drawing/2014/main" id="{876430FC-2787-4C3B-9BAF-F0BC9A22FFF4}"/>
            </a:ext>
          </a:extLst>
        </xdr:cNvPr>
        <xdr:cNvGrpSpPr>
          <a:grpSpLocks/>
        </xdr:cNvGrpSpPr>
      </xdr:nvGrpSpPr>
      <xdr:grpSpPr bwMode="auto">
        <a:xfrm>
          <a:off x="44450" y="18192750"/>
          <a:ext cx="11836400" cy="1266092"/>
          <a:chOff x="0" y="6479721"/>
          <a:chExt cx="22964185" cy="1822405"/>
        </a:xfrm>
      </xdr:grpSpPr>
      <xdr:sp macro="" textlink="">
        <xdr:nvSpPr>
          <xdr:cNvPr id="21" name="Cuadro de texto 2">
            <a:extLst>
              <a:ext uri="{FF2B5EF4-FFF2-40B4-BE49-F238E27FC236}">
                <a16:creationId xmlns:a16="http://schemas.microsoft.com/office/drawing/2014/main" id="{5B1C1359-A5D2-4ADF-AE9B-C63700C2D5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6507141"/>
            <a:ext cx="6949125" cy="179498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Elaboró</a:t>
            </a: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 </a:t>
            </a: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Mtro. Eric Soto Escorcia</a:t>
            </a: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la Dirección de Recursos </a:t>
            </a: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Materiales y Servcios Generales</a:t>
            </a:r>
          </a:p>
          <a:p>
            <a:pPr marL="0" marR="0" lvl="0" indent="0" defTabSz="914400" eaLnBrk="1" fontAlgn="auto" latinLnBrk="0" hangingPunct="1">
              <a:lnSpc>
                <a:spcPts val="8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22" name="Cuadro de texto 2">
            <a:extLst>
              <a:ext uri="{FF2B5EF4-FFF2-40B4-BE49-F238E27FC236}">
                <a16:creationId xmlns:a16="http://schemas.microsoft.com/office/drawing/2014/main" id="{E0AF998D-6461-44F4-A0EA-6CB63FB2D4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11311" y="6507141"/>
            <a:ext cx="7013271" cy="163151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Revisó</a:t>
            </a:r>
          </a:p>
          <a:p>
            <a:pPr marL="0" marR="0" lvl="0" indent="0" algn="ctr" defTabSz="91440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8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</a:t>
            </a:r>
          </a:p>
          <a:p>
            <a:pPr marL="0" marR="0" lvl="0" indent="0" algn="ctr" defTabSz="91440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Mtra. Zaira Jocelin Gómez Paredes</a:t>
            </a:r>
          </a:p>
          <a:p>
            <a:pPr marL="0" marR="0" lvl="0" indent="0" algn="ctr" defTabSz="914400" eaLnBrk="1" fontAlgn="auto" latinLnBrk="0" hangingPunct="1">
              <a:lnSpc>
                <a:spcPts val="8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Administrativa</a:t>
            </a:r>
          </a:p>
          <a:p>
            <a:pPr marL="0" marR="0" lvl="0" indent="0" defTabSz="91440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23" name="Cuadro de texto 2">
            <a:extLst>
              <a:ext uri="{FF2B5EF4-FFF2-40B4-BE49-F238E27FC236}">
                <a16:creationId xmlns:a16="http://schemas.microsoft.com/office/drawing/2014/main" id="{F3BD932A-E088-4ECE-A4F3-97D0AE6346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015060" y="6479721"/>
            <a:ext cx="6949125" cy="18097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Autorizó</a:t>
            </a: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</a:t>
            </a: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Mtro. Felipe Olimpo Duran Rocha</a:t>
            </a: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Rector</a:t>
            </a:r>
          </a:p>
          <a:p>
            <a:pPr marL="0" marR="0" lvl="0" indent="0" defTabSz="914400" eaLnBrk="1" fontAlgn="auto" latinLnBrk="0" hangingPunct="1">
              <a:lnSpc>
                <a:spcPts val="13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</xdr:grpSp>
    <xdr:clientData/>
  </xdr:twoCellAnchor>
  <xdr:twoCellAnchor>
    <xdr:from>
      <xdr:col>8</xdr:col>
      <xdr:colOff>177800</xdr:colOff>
      <xdr:row>81</xdr:row>
      <xdr:rowOff>31750</xdr:rowOff>
    </xdr:from>
    <xdr:to>
      <xdr:col>19</xdr:col>
      <xdr:colOff>711200</xdr:colOff>
      <xdr:row>87</xdr:row>
      <xdr:rowOff>40542</xdr:rowOff>
    </xdr:to>
    <xdr:grpSp>
      <xdr:nvGrpSpPr>
        <xdr:cNvPr id="26" name="Grupo 10">
          <a:extLst>
            <a:ext uri="{FF2B5EF4-FFF2-40B4-BE49-F238E27FC236}">
              <a16:creationId xmlns:a16="http://schemas.microsoft.com/office/drawing/2014/main" id="{3BD0CDC7-5AA4-49EE-97D7-D374F21570EE}"/>
            </a:ext>
          </a:extLst>
        </xdr:cNvPr>
        <xdr:cNvGrpSpPr>
          <a:grpSpLocks/>
        </xdr:cNvGrpSpPr>
      </xdr:nvGrpSpPr>
      <xdr:grpSpPr bwMode="auto">
        <a:xfrm>
          <a:off x="12115800" y="18161000"/>
          <a:ext cx="10382250" cy="1266092"/>
          <a:chOff x="0" y="6479721"/>
          <a:chExt cx="22964185" cy="1822405"/>
        </a:xfrm>
      </xdr:grpSpPr>
      <xdr:sp macro="" textlink="">
        <xdr:nvSpPr>
          <xdr:cNvPr id="27" name="Cuadro de texto 2">
            <a:extLst>
              <a:ext uri="{FF2B5EF4-FFF2-40B4-BE49-F238E27FC236}">
                <a16:creationId xmlns:a16="http://schemas.microsoft.com/office/drawing/2014/main" id="{7E451D90-7A78-4C3F-A46B-85B43D6702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6507141"/>
            <a:ext cx="6949125" cy="179498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Elaboró</a:t>
            </a: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 </a:t>
            </a: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Mtro. Eric Soto Escorcia</a:t>
            </a: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la Dirección de Recursos </a:t>
            </a: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Materiales y Servcios Generales</a:t>
            </a:r>
          </a:p>
          <a:p>
            <a:pPr marL="0" marR="0" lvl="0" indent="0" defTabSz="914400" eaLnBrk="1" fontAlgn="auto" latinLnBrk="0" hangingPunct="1">
              <a:lnSpc>
                <a:spcPts val="8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28" name="Cuadro de texto 2">
            <a:extLst>
              <a:ext uri="{FF2B5EF4-FFF2-40B4-BE49-F238E27FC236}">
                <a16:creationId xmlns:a16="http://schemas.microsoft.com/office/drawing/2014/main" id="{7C42E054-EF3A-4224-8DC2-DCED6F4DB2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11311" y="6507141"/>
            <a:ext cx="7013271" cy="163151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Revisó</a:t>
            </a:r>
          </a:p>
          <a:p>
            <a:pPr marL="0" marR="0" lvl="0" indent="0" algn="ctr" defTabSz="91440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8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</a:t>
            </a:r>
          </a:p>
          <a:p>
            <a:pPr marL="0" marR="0" lvl="0" indent="0" algn="ctr" defTabSz="91440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Mtra. Zaira Jocelin Gómez Paredes</a:t>
            </a:r>
          </a:p>
          <a:p>
            <a:pPr marL="0" marR="0" lvl="0" indent="0" algn="ctr" defTabSz="914400" eaLnBrk="1" fontAlgn="auto" latinLnBrk="0" hangingPunct="1">
              <a:lnSpc>
                <a:spcPts val="8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Administrativa</a:t>
            </a:r>
          </a:p>
          <a:p>
            <a:pPr marL="0" marR="0" lvl="0" indent="0" defTabSz="91440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29" name="Cuadro de texto 2">
            <a:extLst>
              <a:ext uri="{FF2B5EF4-FFF2-40B4-BE49-F238E27FC236}">
                <a16:creationId xmlns:a16="http://schemas.microsoft.com/office/drawing/2014/main" id="{D29F6A45-5A5A-433D-98A2-531FFBB268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015060" y="6479721"/>
            <a:ext cx="6949125" cy="18097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Autorizó</a:t>
            </a: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</a:t>
            </a: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Mtro. Felipe Olimpo Duran Rocha</a:t>
            </a: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Rector</a:t>
            </a:r>
          </a:p>
          <a:p>
            <a:pPr marL="0" marR="0" lvl="0" indent="0" defTabSz="914400" eaLnBrk="1" fontAlgn="auto" latinLnBrk="0" hangingPunct="1">
              <a:lnSpc>
                <a:spcPts val="13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729663</xdr:colOff>
      <xdr:row>3</xdr:row>
      <xdr:rowOff>76086</xdr:rowOff>
    </xdr:from>
    <xdr:to>
      <xdr:col>10</xdr:col>
      <xdr:colOff>1586913</xdr:colOff>
      <xdr:row>4</xdr:row>
      <xdr:rowOff>116302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327751" y="871704"/>
          <a:ext cx="857250" cy="2419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latin typeface="Montserrat" panose="00000500000000000000" pitchFamily="50" charset="0"/>
            </a:rPr>
            <a:t>JGSE.16.4</a:t>
          </a:r>
        </a:p>
      </xdr:txBody>
    </xdr:sp>
    <xdr:clientData/>
  </xdr:twoCellAnchor>
  <xdr:twoCellAnchor editAs="oneCell">
    <xdr:from>
      <xdr:col>10</xdr:col>
      <xdr:colOff>865737</xdr:colOff>
      <xdr:row>0</xdr:row>
      <xdr:rowOff>173450</xdr:rowOff>
    </xdr:from>
    <xdr:to>
      <xdr:col>10</xdr:col>
      <xdr:colOff>1551537</xdr:colOff>
      <xdr:row>3</xdr:row>
      <xdr:rowOff>25132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3825" y="173450"/>
          <a:ext cx="685800" cy="6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230333</xdr:colOff>
      <xdr:row>43</xdr:row>
      <xdr:rowOff>38100</xdr:rowOff>
    </xdr:from>
    <xdr:to>
      <xdr:col>10</xdr:col>
      <xdr:colOff>1624853</xdr:colOff>
      <xdr:row>49</xdr:row>
      <xdr:rowOff>161192</xdr:rowOff>
    </xdr:to>
    <xdr:grpSp>
      <xdr:nvGrpSpPr>
        <xdr:cNvPr id="5" name="Grupo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230333" y="9137650"/>
          <a:ext cx="14723170" cy="1266092"/>
          <a:chOff x="0" y="6479721"/>
          <a:chExt cx="22964185" cy="182240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6507141"/>
            <a:ext cx="6949125" cy="179498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Elaboró</a:t>
            </a: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 </a:t>
            </a: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Mtro. Eric Soto Escorcia</a:t>
            </a: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la Dirección de Recursos </a:t>
            </a: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Materiales y Servcios Generales</a:t>
            </a:r>
          </a:p>
          <a:p>
            <a:pPr marL="0" marR="0" lvl="0" indent="0" defTabSz="914400" eaLnBrk="1" fontAlgn="auto" latinLnBrk="0" hangingPunct="1">
              <a:lnSpc>
                <a:spcPts val="8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11311" y="6507141"/>
            <a:ext cx="7013271" cy="163151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Revisó</a:t>
            </a:r>
          </a:p>
          <a:p>
            <a:pPr marL="0" marR="0" lvl="0" indent="0" algn="ctr" defTabSz="91440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8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</a:t>
            </a:r>
          </a:p>
          <a:p>
            <a:pPr marL="0" marR="0" lvl="0" indent="0" algn="ctr" defTabSz="91440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Mtra. Zaira Jocelin Gómez Paredes</a:t>
            </a:r>
          </a:p>
          <a:p>
            <a:pPr marL="0" marR="0" lvl="0" indent="0" algn="ctr" defTabSz="914400" eaLnBrk="1" fontAlgn="auto" latinLnBrk="0" hangingPunct="1">
              <a:lnSpc>
                <a:spcPts val="8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Administrativa</a:t>
            </a:r>
          </a:p>
          <a:p>
            <a:pPr marL="0" marR="0" lvl="0" indent="0" defTabSz="91440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8" name="Cuadro de texto 2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015060" y="6479721"/>
            <a:ext cx="6949125" cy="18097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Autorizó</a:t>
            </a: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</a:t>
            </a: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Mtro. Felipe Olimpo Duran Rocha</a:t>
            </a:r>
          </a:p>
          <a:p>
            <a:pPr marL="0" marR="0" lvl="0" indent="0" algn="ctr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Rector</a:t>
            </a:r>
          </a:p>
          <a:p>
            <a:pPr marL="0" marR="0" lvl="0" indent="0" defTabSz="914400" eaLnBrk="1" fontAlgn="auto" latinLnBrk="0" hangingPunct="1">
              <a:lnSpc>
                <a:spcPts val="13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</xdr:grpSp>
    <xdr:clientData/>
  </xdr:twoCellAnchor>
  <xdr:twoCellAnchor editAs="oneCell">
    <xdr:from>
      <xdr:col>0</xdr:col>
      <xdr:colOff>279400</xdr:colOff>
      <xdr:row>0</xdr:row>
      <xdr:rowOff>203200</xdr:rowOff>
    </xdr:from>
    <xdr:to>
      <xdr:col>1</xdr:col>
      <xdr:colOff>31750</xdr:colOff>
      <xdr:row>3</xdr:row>
      <xdr:rowOff>61913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D378DEBE-12CF-47D2-A748-2AB5FD6D1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03200"/>
          <a:ext cx="571500" cy="639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0"/>
  <sheetViews>
    <sheetView showGridLines="0" zoomScale="90" zoomScaleNormal="90" zoomScaleSheetLayoutView="90" zoomScalePageLayoutView="10" workbookViewId="0">
      <selection activeCell="AP9" sqref="AP9"/>
    </sheetView>
  </sheetViews>
  <sheetFormatPr baseColWidth="10" defaultColWidth="23" defaultRowHeight="25.5" customHeight="1" x14ac:dyDescent="0.45"/>
  <cols>
    <col min="1" max="2" width="23" style="2"/>
    <col min="3" max="3" width="15.453125" style="2" customWidth="1"/>
    <col min="4" max="7" width="19.54296875" style="2" customWidth="1"/>
    <col min="8" max="19" width="23" style="2" customWidth="1"/>
    <col min="20" max="35" width="23" style="2"/>
    <col min="36" max="42" width="23" style="2" customWidth="1"/>
    <col min="43" max="43" width="23.1796875" style="2" customWidth="1"/>
    <col min="44" max="16384" width="23" style="2"/>
  </cols>
  <sheetData>
    <row r="1" spans="1:43" ht="25.5" customHeight="1" x14ac:dyDescent="0.45">
      <c r="A1" s="123" t="str">
        <f>+'JGSE.16.4'!$A$1</f>
        <v>Universidad Politécnica de Tulancingo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 t="str">
        <f>+'JGSE.16.4'!A1</f>
        <v>Universidad Politécnica de Tulancingo</v>
      </c>
      <c r="M1" s="123"/>
      <c r="N1" s="123"/>
      <c r="O1" s="123"/>
      <c r="P1" s="123"/>
      <c r="Q1" s="123"/>
      <c r="R1" s="123"/>
      <c r="S1" s="123"/>
      <c r="T1" s="123" t="str">
        <f>+'JGSE.16.4'!A1</f>
        <v>Universidad Politécnica de Tulancingo</v>
      </c>
      <c r="U1" s="123"/>
      <c r="V1" s="123"/>
      <c r="W1" s="123"/>
      <c r="X1" s="123"/>
      <c r="Y1" s="123"/>
      <c r="Z1" s="123"/>
      <c r="AA1" s="123"/>
      <c r="AB1" s="109"/>
      <c r="AC1" s="109"/>
      <c r="AD1" s="109"/>
      <c r="AE1" s="109"/>
      <c r="AF1" s="109"/>
      <c r="AG1" s="109"/>
      <c r="AH1" s="109"/>
      <c r="AI1" s="109"/>
      <c r="AJ1" s="123" t="str">
        <f>+'JGSE.16.4'!A1</f>
        <v>Universidad Politécnica de Tulancingo</v>
      </c>
      <c r="AK1" s="123"/>
      <c r="AL1" s="123"/>
      <c r="AM1" s="123"/>
      <c r="AN1" s="123"/>
      <c r="AO1" s="123"/>
      <c r="AP1" s="123"/>
      <c r="AQ1" s="123"/>
    </row>
    <row r="2" spans="1:43" ht="25.5" customHeight="1" x14ac:dyDescent="0.45">
      <c r="A2" s="123" t="str">
        <f>+'JGSE.16.4'!$A$2</f>
        <v>Sesión Extraordinaría IV, 2024.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 t="str">
        <f>+'JGSE.16.4'!A2</f>
        <v>Sesión Extraordinaría IV, 2024.</v>
      </c>
      <c r="M2" s="123"/>
      <c r="N2" s="123"/>
      <c r="O2" s="123"/>
      <c r="P2" s="123"/>
      <c r="Q2" s="123"/>
      <c r="R2" s="123"/>
      <c r="S2" s="123"/>
      <c r="T2" s="123" t="str">
        <f>+'JGSE.16.4'!A2</f>
        <v>Sesión Extraordinaría IV, 2024.</v>
      </c>
      <c r="U2" s="123"/>
      <c r="V2" s="123"/>
      <c r="W2" s="123"/>
      <c r="X2" s="123"/>
      <c r="Y2" s="123"/>
      <c r="Z2" s="123"/>
      <c r="AA2" s="123"/>
      <c r="AB2" s="109"/>
      <c r="AC2" s="109"/>
      <c r="AD2" s="109"/>
      <c r="AE2" s="109"/>
      <c r="AF2" s="109"/>
      <c r="AG2" s="109"/>
      <c r="AH2" s="109"/>
      <c r="AI2" s="109"/>
      <c r="AJ2" s="123" t="str">
        <f>+'JGSE.16.4'!A2</f>
        <v>Sesión Extraordinaría IV, 2024.</v>
      </c>
      <c r="AK2" s="123"/>
      <c r="AL2" s="123"/>
      <c r="AM2" s="123"/>
      <c r="AN2" s="123"/>
      <c r="AO2" s="123"/>
      <c r="AP2" s="123"/>
      <c r="AQ2" s="123"/>
    </row>
    <row r="3" spans="1:43" ht="25.5" customHeight="1" x14ac:dyDescent="0.45">
      <c r="A3" s="123" t="s">
        <v>28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 t="s">
        <v>28</v>
      </c>
      <c r="M3" s="123"/>
      <c r="N3" s="123"/>
      <c r="O3" s="123"/>
      <c r="P3" s="123"/>
      <c r="Q3" s="123"/>
      <c r="R3" s="123"/>
      <c r="S3" s="123"/>
      <c r="T3" s="123" t="s">
        <v>28</v>
      </c>
      <c r="U3" s="123"/>
      <c r="V3" s="123"/>
      <c r="W3" s="123"/>
      <c r="X3" s="123"/>
      <c r="Y3" s="123"/>
      <c r="Z3" s="123"/>
      <c r="AA3" s="123"/>
      <c r="AB3" s="109"/>
      <c r="AC3" s="109"/>
      <c r="AD3" s="109"/>
      <c r="AE3" s="109"/>
      <c r="AF3" s="109"/>
      <c r="AG3" s="109"/>
      <c r="AH3" s="109"/>
      <c r="AI3" s="109"/>
      <c r="AJ3" s="123" t="s">
        <v>28</v>
      </c>
      <c r="AK3" s="123"/>
      <c r="AL3" s="123"/>
      <c r="AM3" s="123"/>
      <c r="AN3" s="123"/>
      <c r="AO3" s="123"/>
      <c r="AP3" s="123"/>
      <c r="AQ3" s="123"/>
    </row>
    <row r="4" spans="1:43" ht="25.5" customHeight="1" x14ac:dyDescent="0.45">
      <c r="A4" s="123" t="s">
        <v>31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 t="s">
        <v>31</v>
      </c>
      <c r="M4" s="123"/>
      <c r="N4" s="123"/>
      <c r="O4" s="123"/>
      <c r="P4" s="123"/>
      <c r="Q4" s="123"/>
      <c r="R4" s="123"/>
      <c r="S4" s="123"/>
      <c r="T4" s="123" t="s">
        <v>31</v>
      </c>
      <c r="U4" s="123"/>
      <c r="V4" s="123"/>
      <c r="W4" s="123"/>
      <c r="X4" s="123"/>
      <c r="Y4" s="123"/>
      <c r="Z4" s="123"/>
      <c r="AA4" s="123"/>
      <c r="AB4" s="109"/>
      <c r="AC4" s="109"/>
      <c r="AD4" s="109"/>
      <c r="AE4" s="109"/>
      <c r="AF4" s="109"/>
      <c r="AG4" s="109"/>
      <c r="AH4" s="109"/>
      <c r="AI4" s="109"/>
      <c r="AJ4" s="123" t="s">
        <v>31</v>
      </c>
      <c r="AK4" s="123"/>
      <c r="AL4" s="123"/>
      <c r="AM4" s="123"/>
      <c r="AN4" s="123"/>
      <c r="AO4" s="123"/>
      <c r="AP4" s="123"/>
      <c r="AQ4" s="123"/>
    </row>
    <row r="5" spans="1:43" ht="25.5" customHeight="1" x14ac:dyDescent="0.4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43" ht="34.5" customHeight="1" x14ac:dyDescent="0.45">
      <c r="A6" s="118" t="s">
        <v>27</v>
      </c>
      <c r="B6" s="15" t="s">
        <v>0</v>
      </c>
      <c r="C6" s="118" t="s">
        <v>5</v>
      </c>
      <c r="D6" s="124" t="s">
        <v>45</v>
      </c>
      <c r="E6" s="124"/>
      <c r="F6" s="124"/>
      <c r="G6" s="124"/>
      <c r="H6" s="124"/>
      <c r="I6" s="124"/>
      <c r="J6" s="124"/>
      <c r="K6" s="124"/>
      <c r="L6" s="117" t="s">
        <v>46</v>
      </c>
      <c r="M6" s="117"/>
      <c r="N6" s="117"/>
      <c r="O6" s="117"/>
      <c r="P6" s="117"/>
      <c r="Q6" s="117"/>
      <c r="R6" s="117"/>
      <c r="S6" s="117"/>
      <c r="T6" s="117" t="s">
        <v>47</v>
      </c>
      <c r="U6" s="117"/>
      <c r="V6" s="117"/>
      <c r="W6" s="117"/>
      <c r="X6" s="117"/>
      <c r="Y6" s="117"/>
      <c r="Z6" s="117"/>
      <c r="AA6" s="117"/>
      <c r="AB6" s="117" t="s">
        <v>48</v>
      </c>
      <c r="AC6" s="117"/>
      <c r="AD6" s="117"/>
      <c r="AE6" s="117"/>
      <c r="AF6" s="117"/>
      <c r="AG6" s="117"/>
      <c r="AH6" s="117"/>
      <c r="AI6" s="117"/>
      <c r="AJ6" s="117" t="s">
        <v>123</v>
      </c>
      <c r="AK6" s="117"/>
      <c r="AL6" s="117"/>
      <c r="AM6" s="117"/>
      <c r="AN6" s="117"/>
      <c r="AO6" s="117"/>
      <c r="AP6" s="117"/>
      <c r="AQ6" s="117"/>
    </row>
    <row r="7" spans="1:43" ht="47.25" customHeight="1" x14ac:dyDescent="0.45">
      <c r="A7" s="118"/>
      <c r="B7" s="126" t="s">
        <v>30</v>
      </c>
      <c r="C7" s="118"/>
      <c r="D7" s="118" t="s">
        <v>77</v>
      </c>
      <c r="E7" s="118"/>
      <c r="F7" s="118" t="s">
        <v>32</v>
      </c>
      <c r="G7" s="118"/>
      <c r="H7" s="119" t="s">
        <v>33</v>
      </c>
      <c r="I7" s="119"/>
      <c r="J7" s="13" t="s">
        <v>40</v>
      </c>
      <c r="K7" s="120" t="s">
        <v>5</v>
      </c>
      <c r="L7" s="118" t="s">
        <v>77</v>
      </c>
      <c r="M7" s="118"/>
      <c r="N7" s="118" t="s">
        <v>32</v>
      </c>
      <c r="O7" s="118"/>
      <c r="P7" s="119" t="s">
        <v>33</v>
      </c>
      <c r="Q7" s="119"/>
      <c r="R7" s="13" t="s">
        <v>40</v>
      </c>
      <c r="S7" s="120" t="s">
        <v>5</v>
      </c>
      <c r="T7" s="118" t="s">
        <v>77</v>
      </c>
      <c r="U7" s="118"/>
      <c r="V7" s="118" t="s">
        <v>32</v>
      </c>
      <c r="W7" s="118"/>
      <c r="X7" s="119" t="s">
        <v>33</v>
      </c>
      <c r="Y7" s="119"/>
      <c r="Z7" s="13" t="s">
        <v>40</v>
      </c>
      <c r="AA7" s="120" t="s">
        <v>5</v>
      </c>
      <c r="AB7" s="118" t="s">
        <v>77</v>
      </c>
      <c r="AC7" s="118"/>
      <c r="AD7" s="118" t="s">
        <v>32</v>
      </c>
      <c r="AE7" s="118"/>
      <c r="AF7" s="119" t="s">
        <v>33</v>
      </c>
      <c r="AG7" s="119"/>
      <c r="AH7" s="112" t="s">
        <v>40</v>
      </c>
      <c r="AI7" s="120" t="s">
        <v>5</v>
      </c>
      <c r="AJ7" s="118" t="s">
        <v>77</v>
      </c>
      <c r="AK7" s="118"/>
      <c r="AL7" s="118" t="s">
        <v>32</v>
      </c>
      <c r="AM7" s="118"/>
      <c r="AN7" s="119" t="s">
        <v>33</v>
      </c>
      <c r="AO7" s="119"/>
      <c r="AP7" s="13" t="s">
        <v>40</v>
      </c>
      <c r="AQ7" s="120" t="s">
        <v>5</v>
      </c>
    </row>
    <row r="8" spans="1:43" ht="47.25" customHeight="1" x14ac:dyDescent="0.45">
      <c r="A8" s="118"/>
      <c r="B8" s="126"/>
      <c r="C8" s="118"/>
      <c r="D8" s="16" t="s">
        <v>1</v>
      </c>
      <c r="E8" s="16" t="s">
        <v>2</v>
      </c>
      <c r="F8" s="16" t="s">
        <v>1</v>
      </c>
      <c r="G8" s="16" t="s">
        <v>2</v>
      </c>
      <c r="H8" s="16" t="s">
        <v>6</v>
      </c>
      <c r="I8" s="16" t="s">
        <v>2</v>
      </c>
      <c r="J8" s="13" t="s">
        <v>30</v>
      </c>
      <c r="K8" s="120"/>
      <c r="L8" s="16" t="s">
        <v>1</v>
      </c>
      <c r="M8" s="16" t="s">
        <v>2</v>
      </c>
      <c r="N8" s="16" t="s">
        <v>1</v>
      </c>
      <c r="O8" s="16" t="s">
        <v>2</v>
      </c>
      <c r="P8" s="16" t="s">
        <v>6</v>
      </c>
      <c r="Q8" s="16" t="s">
        <v>2</v>
      </c>
      <c r="R8" s="13" t="s">
        <v>30</v>
      </c>
      <c r="S8" s="120"/>
      <c r="T8" s="16" t="s">
        <v>1</v>
      </c>
      <c r="U8" s="16" t="s">
        <v>2</v>
      </c>
      <c r="V8" s="16" t="s">
        <v>1</v>
      </c>
      <c r="W8" s="16" t="s">
        <v>2</v>
      </c>
      <c r="X8" s="16" t="s">
        <v>6</v>
      </c>
      <c r="Y8" s="16" t="s">
        <v>2</v>
      </c>
      <c r="Z8" s="13" t="s">
        <v>30</v>
      </c>
      <c r="AA8" s="120"/>
      <c r="AB8" s="110" t="s">
        <v>1</v>
      </c>
      <c r="AC8" s="110" t="s">
        <v>2</v>
      </c>
      <c r="AD8" s="110" t="s">
        <v>1</v>
      </c>
      <c r="AE8" s="110" t="s">
        <v>2</v>
      </c>
      <c r="AF8" s="110" t="s">
        <v>6</v>
      </c>
      <c r="AG8" s="110" t="s">
        <v>2</v>
      </c>
      <c r="AH8" s="112" t="s">
        <v>118</v>
      </c>
      <c r="AI8" s="120"/>
      <c r="AJ8" s="16" t="s">
        <v>1</v>
      </c>
      <c r="AK8" s="16" t="s">
        <v>2</v>
      </c>
      <c r="AL8" s="16" t="s">
        <v>1</v>
      </c>
      <c r="AM8" s="16" t="s">
        <v>2</v>
      </c>
      <c r="AN8" s="16" t="s">
        <v>6</v>
      </c>
      <c r="AO8" s="16" t="s">
        <v>2</v>
      </c>
      <c r="AP8" s="13" t="s">
        <v>120</v>
      </c>
      <c r="AQ8" s="120"/>
    </row>
    <row r="9" spans="1:43" ht="25.5" customHeight="1" x14ac:dyDescent="0.45">
      <c r="A9" s="17" t="s">
        <v>7</v>
      </c>
      <c r="B9" s="1">
        <v>9197984.6999999993</v>
      </c>
      <c r="C9" s="18">
        <f>+B9*100%/B12</f>
        <v>0.7721001572206041</v>
      </c>
      <c r="D9" s="1">
        <v>0</v>
      </c>
      <c r="E9" s="1">
        <v>0</v>
      </c>
      <c r="F9" s="1">
        <v>0</v>
      </c>
      <c r="G9" s="1">
        <v>74668.3</v>
      </c>
      <c r="H9" s="1">
        <v>25072.09</v>
      </c>
      <c r="I9" s="1">
        <v>96676.250000000015</v>
      </c>
      <c r="J9" s="1">
        <v>967629.54</v>
      </c>
      <c r="K9" s="18">
        <f>+J9*100%/J12</f>
        <v>0.82208190372180456</v>
      </c>
      <c r="L9" s="1">
        <f>+'JGSE.16.2'!K15+'JGSE.16.2'!K32+'JGSE.16.2'!K40+'JGSE.16.2'!K42+'JGSE.16.2'!K43+'JGSE.16.2'!K44+'JGSE.16.2'!K45+'JGSE.16.2'!K52+'JGSE.16.2'!K61+'JGSE.16.2'!K62+'JGSE.16.2'!K68+'JGSE.16.2'!K76</f>
        <v>120846</v>
      </c>
      <c r="M9" s="1">
        <f>+'JGSE.16.2'!L15+'JGSE.16.2'!L32+'JGSE.16.2'!L40+'JGSE.16.2'!L42+'JGSE.16.2'!L43+'JGSE.16.2'!L44+'JGSE.16.2'!L45+'JGSE.16.2'!L52+'JGSE.16.2'!L61+'JGSE.16.2'!L62+'JGSE.16.2'!L68+'JGSE.16.2'!L76</f>
        <v>0</v>
      </c>
      <c r="N9" s="1">
        <f>+'JGSE.16.2'!M15+'JGSE.16.2'!M32+'JGSE.16.2'!M40+'JGSE.16.2'!M42+'JGSE.16.2'!M43+'JGSE.16.2'!M44+'JGSE.16.2'!M45+'JGSE.16.2'!M52+'JGSE.16.2'!M61+'JGSE.16.2'!M62+'JGSE.16.2'!M68+'JGSE.16.2'!M76</f>
        <v>23446.239999999998</v>
      </c>
      <c r="O9" s="1">
        <f>+'JGSE.16.2'!N15+'JGSE.16.2'!N32+'JGSE.16.2'!N40+'JGSE.16.2'!N42+'JGSE.16.2'!N43+'JGSE.16.2'!N44+'JGSE.16.2'!N45+'JGSE.16.2'!N52+'JGSE.16.2'!N61+'JGSE.16.2'!N62+'JGSE.16.2'!N68+'JGSE.16.2'!N76</f>
        <v>161598.63999999998</v>
      </c>
      <c r="P9" s="1">
        <f>+'JGSE.16.2'!O15+'JGSE.16.2'!O32+'JGSE.16.2'!O40+'JGSE.16.2'!O42+'JGSE.16.2'!O43+'JGSE.16.2'!O44+'JGSE.16.2'!O45+'JGSE.16.2'!O52+'JGSE.16.2'!O61+'JGSE.16.2'!O62+'JGSE.16.2'!O68+'JGSE.16.2'!O76</f>
        <v>71604.160000000003</v>
      </c>
      <c r="Q9" s="1">
        <f>+'JGSE.16.2'!P15+'JGSE.16.2'!P32+'JGSE.16.2'!P40+'JGSE.16.2'!P42+'JGSE.16.2'!P43+'JGSE.16.2'!P44+'JGSE.16.2'!P45+'JGSE.16.2'!P52+'JGSE.16.2'!P61+'JGSE.16.2'!P62+'JGSE.16.2'!P68+'JGSE.16.2'!P76</f>
        <v>2270053.17</v>
      </c>
      <c r="R9" s="1">
        <f>+'JGSE.16.2'!Q15+'JGSE.16.2'!Q32+'JGSE.16.2'!Q40+'JGSE.16.2'!Q42+'JGSE.16.2'!Q43+'JGSE.16.2'!Q44+'JGSE.16.2'!Q45+'JGSE.16.2'!Q52+'JGSE.16.2'!Q61+'JGSE.16.2'!Q62+'JGSE.16.2'!Q68+'JGSE.16.2'!Q76</f>
        <v>1628262.59</v>
      </c>
      <c r="S9" s="18">
        <f>+R9*100%/R12</f>
        <v>0.63807185702194025</v>
      </c>
      <c r="T9" s="1">
        <v>120846</v>
      </c>
      <c r="U9" s="1">
        <v>0</v>
      </c>
      <c r="V9" s="1">
        <v>300000</v>
      </c>
      <c r="W9" s="1">
        <v>410148.01</v>
      </c>
      <c r="X9" s="1">
        <v>2832259.88</v>
      </c>
      <c r="Y9" s="1">
        <v>1394374.23</v>
      </c>
      <c r="Z9" s="1">
        <v>3539270.64</v>
      </c>
      <c r="AA9" s="18">
        <f>+Z9*100%/Z12</f>
        <v>0.75448762754627707</v>
      </c>
      <c r="AB9" s="1">
        <v>5212538</v>
      </c>
      <c r="AC9" s="1">
        <v>0</v>
      </c>
      <c r="AD9" s="1">
        <v>326287.26</v>
      </c>
      <c r="AE9" s="1">
        <v>646414.94999999995</v>
      </c>
      <c r="AF9" s="1">
        <v>3761103.65</v>
      </c>
      <c r="AG9" s="1">
        <v>3761103.65</v>
      </c>
      <c r="AH9" s="1">
        <v>14165063.310000001</v>
      </c>
      <c r="AI9" s="18">
        <f>+AH9*100%/AH12</f>
        <v>0.40425105974483899</v>
      </c>
      <c r="AJ9" s="1">
        <v>4970846</v>
      </c>
      <c r="AK9" s="1">
        <v>2926378.06</v>
      </c>
      <c r="AL9" s="1">
        <v>56072.51</v>
      </c>
      <c r="AM9" s="1">
        <v>56664.670000000013</v>
      </c>
      <c r="AN9" s="1">
        <v>2143177.4500000002</v>
      </c>
      <c r="AO9" s="1">
        <v>1311009.93</v>
      </c>
      <c r="AP9" s="1">
        <v>5100089.3</v>
      </c>
      <c r="AQ9" s="18">
        <f>+AP9*100%/AP12</f>
        <v>0.36810321505022164</v>
      </c>
    </row>
    <row r="10" spans="1:43" ht="39.75" customHeight="1" x14ac:dyDescent="0.45">
      <c r="A10" s="19" t="s">
        <v>8</v>
      </c>
      <c r="B10" s="1">
        <v>844344.08000000007</v>
      </c>
      <c r="C10" s="18">
        <f>+B10*100%/B12</f>
        <v>7.0876199317475103E-2</v>
      </c>
      <c r="D10" s="1">
        <v>0</v>
      </c>
      <c r="E10" s="1">
        <v>0</v>
      </c>
      <c r="F10" s="1">
        <v>0</v>
      </c>
      <c r="G10" s="1">
        <v>20336.920000000002</v>
      </c>
      <c r="H10" s="1">
        <v>0</v>
      </c>
      <c r="I10" s="1">
        <v>0</v>
      </c>
      <c r="J10" s="1">
        <v>67663.08</v>
      </c>
      <c r="K10" s="18">
        <f>+J10*100%/J12</f>
        <v>5.7485423210705988E-2</v>
      </c>
      <c r="L10" s="1">
        <f>+'JGSE.16.2'!K11+'JGSE.16.2'!K46+'JGSE.16.2'!K53</f>
        <v>212204</v>
      </c>
      <c r="M10" s="1">
        <f>+'JGSE.16.2'!L11+'JGSE.16.2'!L46+'JGSE.16.2'!L53</f>
        <v>0</v>
      </c>
      <c r="N10" s="1">
        <f>+'JGSE.16.2'!M11+'JGSE.16.2'!M46+'JGSE.16.2'!M53</f>
        <v>0</v>
      </c>
      <c r="O10" s="1">
        <f>+'JGSE.16.2'!N11+'JGSE.16.2'!N46+'JGSE.16.2'!N53</f>
        <v>0</v>
      </c>
      <c r="P10" s="1">
        <f>+'JGSE.16.2'!O11+'JGSE.16.2'!O46+'JGSE.16.2'!O53</f>
        <v>131145.20000000001</v>
      </c>
      <c r="Q10" s="1">
        <f>+'JGSE.16.2'!P11+'JGSE.16.2'!P46+'JGSE.16.2'!P53</f>
        <v>484091.8</v>
      </c>
      <c r="R10" s="1">
        <f>+'JGSE.16.2'!Q11+'JGSE.16.2'!Q46+'JGSE.16.2'!Q53</f>
        <v>191567.40000000002</v>
      </c>
      <c r="S10" s="18">
        <f>+R10*100%/R12</f>
        <v>7.5070057749631672E-2</v>
      </c>
      <c r="T10" s="1">
        <v>0</v>
      </c>
      <c r="U10" s="1">
        <v>0</v>
      </c>
      <c r="V10" s="1">
        <v>0</v>
      </c>
      <c r="W10" s="1">
        <v>0</v>
      </c>
      <c r="X10" s="1">
        <v>760459.28</v>
      </c>
      <c r="Y10" s="1">
        <v>411745</v>
      </c>
      <c r="Z10" s="1">
        <v>473085.28</v>
      </c>
      <c r="AA10" s="18">
        <f>+Z10*100%/Z12</f>
        <v>0.10085043695168398</v>
      </c>
      <c r="AB10" s="1">
        <v>212204</v>
      </c>
      <c r="AC10" s="1">
        <v>0</v>
      </c>
      <c r="AD10" s="1">
        <v>0</v>
      </c>
      <c r="AE10" s="1">
        <v>20336.920000000002</v>
      </c>
      <c r="AF10" s="1">
        <v>895836.8</v>
      </c>
      <c r="AG10" s="1">
        <v>895836.8</v>
      </c>
      <c r="AH10" s="1">
        <v>1056548.08</v>
      </c>
      <c r="AI10" s="18">
        <f>+AH10*100%/AH12</f>
        <v>3.0152401839944547E-2</v>
      </c>
      <c r="AJ10" s="1">
        <v>0</v>
      </c>
      <c r="AK10" s="1">
        <v>0</v>
      </c>
      <c r="AL10" s="1">
        <v>47915.98</v>
      </c>
      <c r="AM10" s="1">
        <v>170000.04</v>
      </c>
      <c r="AN10" s="1">
        <v>8464.640000000014</v>
      </c>
      <c r="AO10" s="1">
        <v>4232.320000000007</v>
      </c>
      <c r="AP10" s="1">
        <v>202148.26</v>
      </c>
      <c r="AQ10" s="18">
        <f>+AP10*100%/AP12</f>
        <v>1.459021990513149E-2</v>
      </c>
    </row>
    <row r="11" spans="1:43" ht="25.5" customHeight="1" x14ac:dyDescent="0.45">
      <c r="A11" s="19" t="s">
        <v>9</v>
      </c>
      <c r="B11" s="1">
        <v>1870613.6199999999</v>
      </c>
      <c r="C11" s="18">
        <f>+B11*100%/B12</f>
        <v>0.15702364346192088</v>
      </c>
      <c r="D11" s="1">
        <v>0</v>
      </c>
      <c r="E11" s="1">
        <v>0</v>
      </c>
      <c r="F11" s="1">
        <v>64284.740000000005</v>
      </c>
      <c r="G11" s="1">
        <v>8546.14</v>
      </c>
      <c r="H11" s="1">
        <v>3272.44</v>
      </c>
      <c r="I11" s="1">
        <v>141754.99</v>
      </c>
      <c r="J11" s="1">
        <v>141754.99</v>
      </c>
      <c r="K11" s="18">
        <f>+J11*100%/J12</f>
        <v>0.1204326730674896</v>
      </c>
      <c r="L11" s="1">
        <f>+'JGSE.16.2'!K12+'JGSE.16.2'!K14+'JGSE.16.2'!K16+'JGSE.16.2'!K17+'JGSE.16.2'!K18+'JGSE.16.2'!K19+'JGSE.16.2'!K20+'JGSE.16.2'!K21+'JGSE.16.2'!K22+'JGSE.16.2'!K23+'JGSE.16.2'!K24+'JGSE.16.2'!K26+'JGSE.16.2'!K27+'JGSE.16.2'!K28+'JGSE.16.2'!K29+'JGSE.16.2'!K30+'JGSE.16.2'!K34+'JGSE.16.2'!K36+'JGSE.16.2'!K37+'JGSE.16.2'!K39+'JGSE.16.2'!K47+'JGSE.16.2'!K49+'JGSE.16.2'!K50+'JGSE.16.2'!K51+'JGSE.16.2'!K55+'JGSE.16.2'!K56+'JGSE.16.2'!K57+'JGSE.16.2'!K59+'JGSE.16.2'!K63+'JGSE.16.2'!K64+'JGSE.16.2'!K65+'JGSE.16.2'!K69+'JGSE.16.2'!K72</f>
        <v>0</v>
      </c>
      <c r="M11" s="1">
        <f>+'JGSE.16.2'!L12+'JGSE.16.2'!L14+'JGSE.16.2'!L16+'JGSE.16.2'!L17+'JGSE.16.2'!L18+'JGSE.16.2'!L19+'JGSE.16.2'!L20+'JGSE.16.2'!L21+'JGSE.16.2'!L22+'JGSE.16.2'!L23+'JGSE.16.2'!L24+'JGSE.16.2'!L26+'JGSE.16.2'!L27+'JGSE.16.2'!L28+'JGSE.16.2'!L29+'JGSE.16.2'!L30+'JGSE.16.2'!L34+'JGSE.16.2'!L36+'JGSE.16.2'!L37+'JGSE.16.2'!L39+'JGSE.16.2'!L47+'JGSE.16.2'!L49+'JGSE.16.2'!L50+'JGSE.16.2'!L51+'JGSE.16.2'!L55+'JGSE.16.2'!L56+'JGSE.16.2'!L57+'JGSE.16.2'!L59+'JGSE.16.2'!L63+'JGSE.16.2'!L64+'JGSE.16.2'!L65+'JGSE.16.2'!L69+'JGSE.16.2'!L72</f>
        <v>0</v>
      </c>
      <c r="N11" s="1">
        <f>+'JGSE.16.2'!M12+'JGSE.16.2'!M14+'JGSE.16.2'!M16+'JGSE.16.2'!M17+'JGSE.16.2'!M18+'JGSE.16.2'!M19+'JGSE.16.2'!M20+'JGSE.16.2'!M21+'JGSE.16.2'!M22+'JGSE.16.2'!M23+'JGSE.16.2'!M24+'JGSE.16.2'!M26+'JGSE.16.2'!M27+'JGSE.16.2'!M28+'JGSE.16.2'!M29+'JGSE.16.2'!M30+'JGSE.16.2'!M34+'JGSE.16.2'!M36+'JGSE.16.2'!M37+'JGSE.16.2'!M39+'JGSE.16.2'!M47+'JGSE.16.2'!M49+'JGSE.16.2'!M50+'JGSE.16.2'!M51+'JGSE.16.2'!M55+'JGSE.16.2'!M56+'JGSE.16.2'!M57+'JGSE.16.2'!M59+'JGSE.16.2'!M63+'JGSE.16.2'!M64+'JGSE.16.2'!M65+'JGSE.16.2'!M69+'JGSE.16.2'!M72</f>
        <v>144942.68</v>
      </c>
      <c r="O11" s="1">
        <f>+'JGSE.16.2'!N12+'JGSE.16.2'!N14+'JGSE.16.2'!N16+'JGSE.16.2'!N17+'JGSE.16.2'!N18+'JGSE.16.2'!N19+'JGSE.16.2'!N20+'JGSE.16.2'!N21+'JGSE.16.2'!N22+'JGSE.16.2'!N23+'JGSE.16.2'!N24+'JGSE.16.2'!N26+'JGSE.16.2'!N27+'JGSE.16.2'!N28+'JGSE.16.2'!N29+'JGSE.16.2'!N30+'JGSE.16.2'!N34+'JGSE.16.2'!N36+'JGSE.16.2'!N37+'JGSE.16.2'!N39+'JGSE.16.2'!N47+'JGSE.16.2'!N49+'JGSE.16.2'!N50+'JGSE.16.2'!N51+'JGSE.16.2'!N55+'JGSE.16.2'!N56+'JGSE.16.2'!N57+'JGSE.16.2'!N59+'JGSE.16.2'!N63+'JGSE.16.2'!N64+'JGSE.16.2'!N65+'JGSE.16.2'!N69+'JGSE.16.2'!N72</f>
        <v>81429.680000000008</v>
      </c>
      <c r="P11" s="1">
        <f>+'JGSE.16.2'!O12+'JGSE.16.2'!O14+'JGSE.16.2'!O16+'JGSE.16.2'!O17+'JGSE.16.2'!O18+'JGSE.16.2'!O19+'JGSE.16.2'!O20+'JGSE.16.2'!O21+'JGSE.16.2'!O22+'JGSE.16.2'!O23+'JGSE.16.2'!O24+'JGSE.16.2'!O26+'JGSE.16.2'!O27+'JGSE.16.2'!O28+'JGSE.16.2'!O29+'JGSE.16.2'!O30+'JGSE.16.2'!O34+'JGSE.16.2'!O36+'JGSE.16.2'!O37+'JGSE.16.2'!O39+'JGSE.16.2'!O47+'JGSE.16.2'!O49+'JGSE.16.2'!O50+'JGSE.16.2'!O51+'JGSE.16.2'!O55+'JGSE.16.2'!O56+'JGSE.16.2'!O57+'JGSE.16.2'!O59+'JGSE.16.2'!O63+'JGSE.16.2'!O64+'JGSE.16.2'!O65+'JGSE.16.2'!O69+'JGSE.16.2'!O72</f>
        <v>186226.87999999998</v>
      </c>
      <c r="Q11" s="1">
        <f>+'JGSE.16.2'!P12+'JGSE.16.2'!P14+'JGSE.16.2'!P16+'JGSE.16.2'!P17+'JGSE.16.2'!P18+'JGSE.16.2'!P19+'JGSE.16.2'!P20+'JGSE.16.2'!P21+'JGSE.16.2'!P22+'JGSE.16.2'!P23+'JGSE.16.2'!P24+'JGSE.16.2'!P26+'JGSE.16.2'!P27+'JGSE.16.2'!P28+'JGSE.16.2'!P29+'JGSE.16.2'!P30+'JGSE.16.2'!P34+'JGSE.16.2'!P36+'JGSE.16.2'!P37+'JGSE.16.2'!P39+'JGSE.16.2'!P47+'JGSE.16.2'!P49+'JGSE.16.2'!P50+'JGSE.16.2'!P51+'JGSE.16.2'!P55+'JGSE.16.2'!P56+'JGSE.16.2'!P57+'JGSE.16.2'!P59+'JGSE.16.2'!P63+'JGSE.16.2'!P64+'JGSE.16.2'!P65+'JGSE.16.2'!P69+'JGSE.16.2'!P72</f>
        <v>350547.56000000006</v>
      </c>
      <c r="R11" s="1">
        <f>+'JGSE.16.2'!Q12+'JGSE.16.2'!Q14+'JGSE.16.2'!Q16+'JGSE.16.2'!Q17+'JGSE.16.2'!Q18+'JGSE.16.2'!Q19+'JGSE.16.2'!Q20+'JGSE.16.2'!Q21+'JGSE.16.2'!Q22+'JGSE.16.2'!Q23+'JGSE.16.2'!Q24+'JGSE.16.2'!Q26+'JGSE.16.2'!Q27+'JGSE.16.2'!Q28+'JGSE.16.2'!Q29+'JGSE.16.2'!Q30+'JGSE.16.2'!Q34+'JGSE.16.2'!Q36+'JGSE.16.2'!Q37+'JGSE.16.2'!Q39+'JGSE.16.2'!Q47+'JGSE.16.2'!Q49+'JGSE.16.2'!Q50+'JGSE.16.2'!Q51+'JGSE.16.2'!Q55+'JGSE.16.2'!Q56+'JGSE.16.2'!Q57+'JGSE.16.2'!Q59+'JGSE.16.2'!Q63+'JGSE.16.2'!Q64+'JGSE.16.2'!Q65+'JGSE.16.2'!Q69+'JGSE.16.2'!Q72</f>
        <v>732018.32000000007</v>
      </c>
      <c r="S11" s="18">
        <f>+R11*100%/R12</f>
        <v>0.28685808522842798</v>
      </c>
      <c r="T11" s="1">
        <v>0</v>
      </c>
      <c r="U11" s="1">
        <v>0</v>
      </c>
      <c r="V11" s="1">
        <v>201728.46</v>
      </c>
      <c r="W11" s="1">
        <v>23206.920000000006</v>
      </c>
      <c r="X11" s="1">
        <v>201095.14999999997</v>
      </c>
      <c r="Y11" s="1">
        <v>216499.46</v>
      </c>
      <c r="Z11" s="1">
        <v>678603.22999999986</v>
      </c>
      <c r="AA11" s="18">
        <f>+Z11*100%/Z12</f>
        <v>0.14466193550203904</v>
      </c>
      <c r="AB11" s="1">
        <v>17685334.039999999</v>
      </c>
      <c r="AC11" s="1">
        <v>0</v>
      </c>
      <c r="AD11" s="1">
        <v>451082.96000000008</v>
      </c>
      <c r="AE11" s="1">
        <v>113182.73999999999</v>
      </c>
      <c r="AF11" s="1">
        <v>577505.06999999995</v>
      </c>
      <c r="AG11" s="1">
        <v>577505.06999999995</v>
      </c>
      <c r="AH11" s="1">
        <v>19818651.259999998</v>
      </c>
      <c r="AI11" s="18">
        <f>+AH11*100%/AH12</f>
        <v>0.5655965384152164</v>
      </c>
      <c r="AJ11" s="1">
        <v>17767718.859999999</v>
      </c>
      <c r="AK11" s="1">
        <v>10031712.1</v>
      </c>
      <c r="AL11" s="1">
        <v>324175.82999999996</v>
      </c>
      <c r="AM11" s="1">
        <v>48181.440000000002</v>
      </c>
      <c r="AN11" s="1">
        <v>405512.15000000008</v>
      </c>
      <c r="AO11" s="1">
        <v>218601.55000000002</v>
      </c>
      <c r="AP11" s="1">
        <v>8552814.75</v>
      </c>
      <c r="AQ11" s="18">
        <f>+AP11*100%/AP12</f>
        <v>0.61730656504464698</v>
      </c>
    </row>
    <row r="12" spans="1:43" ht="25.5" customHeight="1" x14ac:dyDescent="0.45">
      <c r="A12" s="20" t="s">
        <v>10</v>
      </c>
      <c r="B12" s="21">
        <f>+B9+B10+B11</f>
        <v>11912942.399999999</v>
      </c>
      <c r="C12" s="22">
        <f>SUM(C9:C11)</f>
        <v>1</v>
      </c>
      <c r="D12" s="21">
        <f>+D9+D10+D11</f>
        <v>0</v>
      </c>
      <c r="E12" s="21">
        <f t="shared" ref="E12:J12" si="0">+E9+E10+E11</f>
        <v>0</v>
      </c>
      <c r="F12" s="21">
        <f t="shared" si="0"/>
        <v>64284.740000000005</v>
      </c>
      <c r="G12" s="21">
        <f t="shared" si="0"/>
        <v>103551.36</v>
      </c>
      <c r="H12" s="21">
        <f t="shared" si="0"/>
        <v>28344.53</v>
      </c>
      <c r="I12" s="21">
        <f t="shared" si="0"/>
        <v>238431.24</v>
      </c>
      <c r="J12" s="21">
        <f t="shared" si="0"/>
        <v>1177047.6099999999</v>
      </c>
      <c r="K12" s="22">
        <f>SUM(K9:K11)</f>
        <v>1.0000000000000002</v>
      </c>
      <c r="L12" s="21">
        <f>+L9+L10+L11</f>
        <v>333050</v>
      </c>
      <c r="M12" s="21">
        <f t="shared" ref="M12:Q12" si="1">+M9+M10+M11</f>
        <v>0</v>
      </c>
      <c r="N12" s="21">
        <f t="shared" si="1"/>
        <v>168388.91999999998</v>
      </c>
      <c r="O12" s="21">
        <f t="shared" si="1"/>
        <v>243028.32</v>
      </c>
      <c r="P12" s="21">
        <f t="shared" si="1"/>
        <v>388976.24</v>
      </c>
      <c r="Q12" s="21">
        <f t="shared" si="1"/>
        <v>3104692.53</v>
      </c>
      <c r="R12" s="21">
        <f>+R9+R10+R11</f>
        <v>2551848.3100000005</v>
      </c>
      <c r="S12" s="22">
        <f>SUM(S9:S11)</f>
        <v>1</v>
      </c>
      <c r="T12" s="21">
        <f>+T9+T10+T11</f>
        <v>120846</v>
      </c>
      <c r="U12" s="21">
        <f t="shared" ref="U12:Z12" si="2">+U9+U10+U11</f>
        <v>0</v>
      </c>
      <c r="V12" s="21">
        <f t="shared" si="2"/>
        <v>501728.45999999996</v>
      </c>
      <c r="W12" s="21">
        <f t="shared" si="2"/>
        <v>433354.93</v>
      </c>
      <c r="X12" s="21">
        <f t="shared" si="2"/>
        <v>3793814.31</v>
      </c>
      <c r="Y12" s="21">
        <f t="shared" si="2"/>
        <v>2022618.69</v>
      </c>
      <c r="Z12" s="21">
        <f t="shared" si="2"/>
        <v>4690959.1499999994</v>
      </c>
      <c r="AA12" s="22">
        <f>SUM(AA9:AA11)</f>
        <v>1</v>
      </c>
      <c r="AB12" s="116">
        <f>SUM(AB9:AB11)</f>
        <v>23110076.039999999</v>
      </c>
      <c r="AC12" s="116">
        <f t="shared" ref="AC12:AH12" si="3">SUM(AC9:AC11)</f>
        <v>0</v>
      </c>
      <c r="AD12" s="116">
        <f t="shared" si="3"/>
        <v>777370.22000000009</v>
      </c>
      <c r="AE12" s="116">
        <f t="shared" si="3"/>
        <v>779934.61</v>
      </c>
      <c r="AF12" s="116">
        <f t="shared" si="3"/>
        <v>5234445.5200000005</v>
      </c>
      <c r="AG12" s="116">
        <f t="shared" si="3"/>
        <v>5234445.5200000005</v>
      </c>
      <c r="AH12" s="116">
        <f t="shared" si="3"/>
        <v>35040262.649999999</v>
      </c>
      <c r="AI12" s="22">
        <f>SUM(AI9:AI11)</f>
        <v>1</v>
      </c>
      <c r="AJ12" s="21">
        <f>+AJ9+AJ10+AJ11</f>
        <v>22738564.859999999</v>
      </c>
      <c r="AK12" s="21">
        <f t="shared" ref="AK12:AP12" si="4">+AK9+AK10+AK11</f>
        <v>12958090.16</v>
      </c>
      <c r="AL12" s="21">
        <f t="shared" si="4"/>
        <v>428164.31999999995</v>
      </c>
      <c r="AM12" s="21">
        <f t="shared" si="4"/>
        <v>274846.15000000002</v>
      </c>
      <c r="AN12" s="21">
        <f t="shared" si="4"/>
        <v>2557154.2400000002</v>
      </c>
      <c r="AO12" s="21">
        <f t="shared" si="4"/>
        <v>1533843.8</v>
      </c>
      <c r="AP12" s="21">
        <f t="shared" si="4"/>
        <v>13855052.309999999</v>
      </c>
      <c r="AQ12" s="22">
        <f>SUM(AQ9:AQ11)</f>
        <v>1</v>
      </c>
    </row>
    <row r="13" spans="1:43" ht="36.75" customHeight="1" x14ac:dyDescent="0.45">
      <c r="A13" s="19" t="s">
        <v>44</v>
      </c>
      <c r="B13" s="1">
        <v>94895533.599999994</v>
      </c>
      <c r="C13" s="23" t="s">
        <v>24</v>
      </c>
      <c r="D13" s="1">
        <v>0</v>
      </c>
      <c r="E13" s="1">
        <v>0</v>
      </c>
      <c r="F13" s="1">
        <v>469094.44</v>
      </c>
      <c r="G13" s="1">
        <v>449285.84</v>
      </c>
      <c r="H13" s="1">
        <v>6440991.6600000011</v>
      </c>
      <c r="I13" s="1">
        <v>6440991.6600000011</v>
      </c>
      <c r="J13" s="1">
        <v>94915342.199999988</v>
      </c>
      <c r="K13" s="23" t="s">
        <v>24</v>
      </c>
      <c r="L13" s="1">
        <v>180000</v>
      </c>
      <c r="M13" s="1">
        <v>0</v>
      </c>
      <c r="N13" s="1">
        <v>190373.53</v>
      </c>
      <c r="O13" s="1">
        <v>159932.53</v>
      </c>
      <c r="P13" s="1">
        <v>4482715.5999999996</v>
      </c>
      <c r="Q13" s="1">
        <v>5295039.7599999988</v>
      </c>
      <c r="R13" s="1">
        <v>19082150.839999996</v>
      </c>
      <c r="S13" s="23" t="s">
        <v>24</v>
      </c>
      <c r="T13" s="1">
        <v>180000</v>
      </c>
      <c r="U13" s="1">
        <v>0</v>
      </c>
      <c r="V13" s="1">
        <v>372363.72</v>
      </c>
      <c r="W13" s="1">
        <v>603755.81000000006</v>
      </c>
      <c r="X13" s="1">
        <v>6385297.2799999993</v>
      </c>
      <c r="Y13" s="1">
        <v>6818480.8099999996</v>
      </c>
      <c r="Z13" s="1">
        <v>19396495.379999999</v>
      </c>
      <c r="AA13" s="23" t="s">
        <v>24</v>
      </c>
      <c r="AB13" s="1">
        <v>5190130</v>
      </c>
      <c r="AC13" s="1">
        <v>0</v>
      </c>
      <c r="AD13" s="1">
        <v>934272.57000000007</v>
      </c>
      <c r="AE13" s="1">
        <v>931708.17999999993</v>
      </c>
      <c r="AF13" s="1">
        <v>18665526.229999997</v>
      </c>
      <c r="AG13" s="1">
        <v>18665526.229999997</v>
      </c>
      <c r="AH13" s="1">
        <v>100068419.39</v>
      </c>
      <c r="AI13" s="23"/>
      <c r="AJ13" s="1">
        <v>5227459.16</v>
      </c>
      <c r="AK13" s="1">
        <v>3570000</v>
      </c>
      <c r="AL13" s="1">
        <v>3784558.2600000007</v>
      </c>
      <c r="AM13" s="1">
        <v>3711201.45</v>
      </c>
      <c r="AN13" s="1">
        <v>9337485.8600000013</v>
      </c>
      <c r="AO13" s="1">
        <v>7166124.2400000002</v>
      </c>
      <c r="AP13" s="1">
        <v>39511703.319999993</v>
      </c>
      <c r="AQ13" s="23" t="s">
        <v>24</v>
      </c>
    </row>
    <row r="14" spans="1:43" ht="25.5" customHeight="1" x14ac:dyDescent="0.4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43" ht="25.5" customHeight="1" x14ac:dyDescent="0.45">
      <c r="A15" s="125" t="s">
        <v>29</v>
      </c>
      <c r="B15" s="125"/>
      <c r="C15" s="125"/>
      <c r="D15" s="125"/>
      <c r="E15" s="125"/>
      <c r="F15" s="125"/>
      <c r="G15" s="125"/>
      <c r="H15" s="125"/>
      <c r="I15" s="125"/>
    </row>
    <row r="16" spans="1:43" ht="25.5" customHeight="1" x14ac:dyDescent="0.45">
      <c r="A16" s="5"/>
      <c r="B16" s="5"/>
      <c r="C16" s="5"/>
      <c r="D16" s="5"/>
      <c r="E16" s="5"/>
      <c r="F16" s="5"/>
      <c r="G16" s="5"/>
      <c r="H16" s="5"/>
      <c r="I16" s="5"/>
    </row>
    <row r="17" spans="1:43" ht="25.5" customHeight="1" x14ac:dyDescent="0.45">
      <c r="A17" s="5"/>
      <c r="B17" s="5"/>
      <c r="C17" s="5"/>
      <c r="D17" s="5"/>
      <c r="E17" s="5"/>
      <c r="F17" s="5"/>
      <c r="G17" s="5"/>
      <c r="H17" s="5"/>
      <c r="I17" s="5"/>
    </row>
    <row r="18" spans="1:43" ht="25.5" customHeight="1" x14ac:dyDescent="0.45">
      <c r="A18" s="5"/>
      <c r="B18" s="5"/>
      <c r="C18" s="5"/>
      <c r="D18" s="5"/>
      <c r="E18" s="5"/>
      <c r="F18" s="5"/>
      <c r="G18" s="5"/>
      <c r="H18" s="5"/>
      <c r="I18" s="5"/>
    </row>
    <row r="19" spans="1:43" ht="25.5" customHeight="1" x14ac:dyDescent="0.45">
      <c r="A19" s="5"/>
      <c r="B19" s="5"/>
      <c r="C19" s="5"/>
      <c r="D19" s="5"/>
      <c r="E19" s="5"/>
      <c r="F19" s="5"/>
      <c r="G19" s="5"/>
      <c r="H19" s="5"/>
      <c r="I19" s="5"/>
    </row>
    <row r="20" spans="1:43" ht="25.5" customHeight="1" x14ac:dyDescent="0.45">
      <c r="A20" s="5"/>
      <c r="B20" s="5"/>
      <c r="C20" s="5"/>
      <c r="D20" s="5"/>
      <c r="E20" s="5"/>
      <c r="F20" s="5"/>
      <c r="G20" s="5"/>
      <c r="H20" s="5"/>
      <c r="I20" s="5"/>
    </row>
    <row r="21" spans="1:43" ht="25.5" customHeight="1" x14ac:dyDescent="0.45">
      <c r="A21" s="5"/>
      <c r="B21" s="5"/>
      <c r="C21" s="5"/>
      <c r="D21" s="5"/>
      <c r="E21" s="5"/>
      <c r="F21" s="5"/>
      <c r="G21" s="5"/>
      <c r="H21" s="5"/>
      <c r="I21" s="5"/>
    </row>
    <row r="22" spans="1:43" ht="25.5" customHeight="1" x14ac:dyDescent="0.45">
      <c r="A22" s="5"/>
      <c r="B22" s="5"/>
      <c r="C22" s="5"/>
      <c r="D22" s="5"/>
      <c r="E22" s="5"/>
      <c r="F22" s="5"/>
      <c r="G22" s="5"/>
      <c r="H22" s="5"/>
      <c r="I22" s="5"/>
    </row>
    <row r="23" spans="1:43" ht="25.5" customHeight="1" x14ac:dyDescent="0.45">
      <c r="A23" s="5"/>
      <c r="B23" s="5"/>
      <c r="C23" s="5"/>
      <c r="D23" s="5"/>
      <c r="E23" s="5"/>
      <c r="F23" s="5"/>
      <c r="G23" s="5"/>
      <c r="H23" s="5"/>
      <c r="I23" s="5"/>
    </row>
    <row r="24" spans="1:43" ht="25.5" customHeight="1" x14ac:dyDescent="0.45">
      <c r="A24" s="5"/>
      <c r="B24" s="5"/>
      <c r="C24" s="5"/>
      <c r="D24" s="5"/>
      <c r="E24" s="5"/>
      <c r="F24" s="5"/>
      <c r="G24" s="5"/>
      <c r="H24" s="5"/>
      <c r="I24" s="5"/>
    </row>
    <row r="25" spans="1:43" ht="25.5" customHeight="1" x14ac:dyDescent="0.45">
      <c r="A25" s="5"/>
      <c r="B25" s="5"/>
      <c r="C25" s="5"/>
      <c r="D25" s="5"/>
      <c r="E25" s="5"/>
      <c r="F25" s="5"/>
      <c r="G25" s="5"/>
      <c r="H25" s="5"/>
      <c r="I25" s="5"/>
    </row>
    <row r="26" spans="1:43" ht="25.5" customHeight="1" x14ac:dyDescent="0.45">
      <c r="A26" s="9" t="s">
        <v>4</v>
      </c>
      <c r="B26" s="5"/>
      <c r="C26" s="5"/>
      <c r="D26" s="5"/>
      <c r="E26" s="5"/>
      <c r="F26" s="5"/>
      <c r="G26" s="5"/>
      <c r="H26" s="5"/>
      <c r="I26" s="5"/>
      <c r="L26" s="9" t="s">
        <v>4</v>
      </c>
      <c r="T26" s="9" t="s">
        <v>4</v>
      </c>
      <c r="AJ26" s="9" t="s">
        <v>4</v>
      </c>
    </row>
    <row r="27" spans="1:43" s="12" customFormat="1" ht="28.5" customHeight="1" x14ac:dyDescent="0.4">
      <c r="A27" s="122" t="s">
        <v>36</v>
      </c>
      <c r="B27" s="122"/>
      <c r="C27" s="122"/>
      <c r="D27" s="122"/>
      <c r="E27" s="122"/>
      <c r="F27" s="122"/>
      <c r="G27" s="122"/>
      <c r="H27" s="122"/>
      <c r="I27" s="122"/>
      <c r="L27" s="122" t="s">
        <v>36</v>
      </c>
      <c r="M27" s="122"/>
      <c r="N27" s="122"/>
      <c r="O27" s="122"/>
      <c r="P27" s="122"/>
      <c r="Q27" s="122"/>
      <c r="R27" s="122"/>
      <c r="S27" s="122"/>
      <c r="T27" s="122" t="s">
        <v>36</v>
      </c>
      <c r="U27" s="122"/>
      <c r="V27" s="122"/>
      <c r="W27" s="122"/>
      <c r="X27" s="122"/>
      <c r="Y27" s="122"/>
      <c r="Z27" s="122"/>
      <c r="AA27" s="122"/>
      <c r="AB27" s="108"/>
      <c r="AC27" s="108"/>
      <c r="AD27" s="108"/>
      <c r="AE27" s="108"/>
      <c r="AF27" s="108"/>
      <c r="AG27" s="108"/>
      <c r="AH27" s="108"/>
      <c r="AI27" s="108"/>
      <c r="AJ27" s="122" t="s">
        <v>36</v>
      </c>
      <c r="AK27" s="122"/>
      <c r="AL27" s="122"/>
      <c r="AM27" s="122"/>
      <c r="AN27" s="122"/>
      <c r="AO27" s="122"/>
      <c r="AP27" s="122"/>
      <c r="AQ27" s="122"/>
    </row>
    <row r="28" spans="1:43" s="12" customFormat="1" ht="15" x14ac:dyDescent="0.4">
      <c r="A28" s="33" t="s">
        <v>37</v>
      </c>
      <c r="B28" s="34"/>
      <c r="C28" s="34"/>
      <c r="D28" s="34"/>
      <c r="E28" s="34"/>
      <c r="F28" s="34"/>
      <c r="G28" s="34"/>
      <c r="H28" s="34"/>
      <c r="I28" s="34"/>
      <c r="L28" s="33" t="s">
        <v>37</v>
      </c>
      <c r="M28" s="33"/>
      <c r="N28" s="33"/>
      <c r="O28" s="33"/>
      <c r="P28" s="33"/>
      <c r="Q28" s="33"/>
      <c r="R28" s="33"/>
      <c r="S28" s="33"/>
      <c r="T28" s="33" t="s">
        <v>37</v>
      </c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 t="s">
        <v>37</v>
      </c>
      <c r="AK28" s="33"/>
      <c r="AL28" s="33"/>
      <c r="AM28" s="33"/>
      <c r="AN28" s="33"/>
      <c r="AO28" s="33"/>
      <c r="AP28" s="33"/>
      <c r="AQ28" s="33"/>
    </row>
    <row r="29" spans="1:43" s="12" customFormat="1" ht="36.75" customHeight="1" x14ac:dyDescent="0.4">
      <c r="A29" s="121" t="s">
        <v>74</v>
      </c>
      <c r="B29" s="121"/>
      <c r="C29" s="121"/>
      <c r="D29" s="121"/>
      <c r="E29" s="121"/>
      <c r="F29" s="121"/>
      <c r="G29" s="121"/>
      <c r="H29" s="121"/>
      <c r="I29" s="121"/>
      <c r="L29" s="121" t="s">
        <v>74</v>
      </c>
      <c r="M29" s="121"/>
      <c r="N29" s="121"/>
      <c r="O29" s="121"/>
      <c r="P29" s="121"/>
      <c r="Q29" s="121"/>
      <c r="R29" s="121"/>
      <c r="S29" s="121"/>
      <c r="T29" s="121" t="s">
        <v>74</v>
      </c>
      <c r="U29" s="121"/>
      <c r="V29" s="121"/>
      <c r="W29" s="121"/>
      <c r="X29" s="121"/>
      <c r="Y29" s="121"/>
      <c r="Z29" s="121"/>
      <c r="AA29" s="121"/>
      <c r="AB29" s="107"/>
      <c r="AC29" s="107"/>
      <c r="AD29" s="107"/>
      <c r="AE29" s="107"/>
      <c r="AF29" s="107"/>
      <c r="AG29" s="107"/>
      <c r="AH29" s="107"/>
      <c r="AI29" s="107"/>
      <c r="AJ29" s="121" t="s">
        <v>74</v>
      </c>
      <c r="AK29" s="121"/>
      <c r="AL29" s="121"/>
      <c r="AM29" s="121"/>
      <c r="AN29" s="121"/>
      <c r="AO29" s="121"/>
      <c r="AP29" s="121"/>
      <c r="AQ29" s="121"/>
    </row>
    <row r="30" spans="1:43" s="11" customFormat="1" ht="15" x14ac:dyDescent="0.35">
      <c r="A30" s="35" t="s">
        <v>73</v>
      </c>
      <c r="J30" s="36"/>
      <c r="L30" s="35" t="s">
        <v>73</v>
      </c>
      <c r="M30" s="35"/>
      <c r="N30" s="35"/>
      <c r="O30" s="35"/>
      <c r="P30" s="35"/>
      <c r="Q30" s="35"/>
      <c r="R30" s="35"/>
      <c r="S30" s="35"/>
      <c r="T30" s="35" t="s">
        <v>73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 t="s">
        <v>73</v>
      </c>
      <c r="AK30" s="35"/>
      <c r="AL30" s="35"/>
      <c r="AM30" s="35"/>
      <c r="AN30" s="35"/>
      <c r="AO30" s="35"/>
      <c r="AP30" s="35"/>
      <c r="AQ30" s="35"/>
    </row>
  </sheetData>
  <mergeCells count="53">
    <mergeCell ref="AJ6:AQ6"/>
    <mergeCell ref="AJ7:AK7"/>
    <mergeCell ref="AL7:AM7"/>
    <mergeCell ref="AN7:AO7"/>
    <mergeCell ref="AQ7:AQ8"/>
    <mergeCell ref="A15:I15"/>
    <mergeCell ref="D7:E7"/>
    <mergeCell ref="F7:G7"/>
    <mergeCell ref="H7:I7"/>
    <mergeCell ref="L7:M7"/>
    <mergeCell ref="A6:A8"/>
    <mergeCell ref="B7:B8"/>
    <mergeCell ref="A1:K1"/>
    <mergeCell ref="A2:K2"/>
    <mergeCell ref="A3:K3"/>
    <mergeCell ref="K7:K8"/>
    <mergeCell ref="L6:S6"/>
    <mergeCell ref="D6:K6"/>
    <mergeCell ref="C6:C8"/>
    <mergeCell ref="S7:S8"/>
    <mergeCell ref="N7:O7"/>
    <mergeCell ref="P7:Q7"/>
    <mergeCell ref="A4:K4"/>
    <mergeCell ref="L1:S1"/>
    <mergeCell ref="L2:S2"/>
    <mergeCell ref="L3:S3"/>
    <mergeCell ref="L4:S4"/>
    <mergeCell ref="AJ1:AQ1"/>
    <mergeCell ref="AJ2:AQ2"/>
    <mergeCell ref="AJ3:AQ3"/>
    <mergeCell ref="AJ4:AQ4"/>
    <mergeCell ref="L27:S27"/>
    <mergeCell ref="T27:AA27"/>
    <mergeCell ref="AJ27:AQ27"/>
    <mergeCell ref="T1:AA1"/>
    <mergeCell ref="T2:AA2"/>
    <mergeCell ref="T3:AA3"/>
    <mergeCell ref="T4:AA4"/>
    <mergeCell ref="T6:AA6"/>
    <mergeCell ref="T7:U7"/>
    <mergeCell ref="V7:W7"/>
    <mergeCell ref="X7:Y7"/>
    <mergeCell ref="AA7:AA8"/>
    <mergeCell ref="L29:S29"/>
    <mergeCell ref="T29:AA29"/>
    <mergeCell ref="AJ29:AQ29"/>
    <mergeCell ref="A29:I29"/>
    <mergeCell ref="A27:I27"/>
    <mergeCell ref="AB6:AI6"/>
    <mergeCell ref="AB7:AC7"/>
    <mergeCell ref="AD7:AE7"/>
    <mergeCell ref="AF7:AG7"/>
    <mergeCell ref="AI7:AI8"/>
  </mergeCells>
  <printOptions horizontalCentered="1"/>
  <pageMargins left="0.70866141732283472" right="0.70866141732283472" top="0.74803149606299213" bottom="0.74803149606299213" header="0.31496062992125984" footer="0.31496062992125984"/>
  <pageSetup scale="52" fitToWidth="4" orientation="landscape" r:id="rId1"/>
  <colBreaks count="3" manualBreakCount="3">
    <brk id="11" max="1048575" man="1"/>
    <brk id="19" max="1048575" man="1"/>
    <brk id="3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95"/>
  <sheetViews>
    <sheetView showGridLines="0" zoomScale="70" zoomScaleNormal="70" zoomScaleSheetLayoutView="80" workbookViewId="0">
      <selection activeCell="AO10" sqref="AO10"/>
    </sheetView>
  </sheetViews>
  <sheetFormatPr baseColWidth="10" defaultColWidth="18.81640625" defaultRowHeight="16.5" x14ac:dyDescent="0.45"/>
  <cols>
    <col min="1" max="1" width="18.81640625" style="95"/>
    <col min="2" max="9" width="18.81640625" style="95" customWidth="1"/>
    <col min="10" max="10" width="19.6328125" style="95" customWidth="1"/>
    <col min="11" max="17" width="18.81640625" style="95" customWidth="1"/>
    <col min="18" max="18" width="19.81640625" style="95" customWidth="1"/>
    <col min="19" max="42" width="18.81640625" style="95" customWidth="1"/>
    <col min="43" max="44" width="18.81640625" style="2" customWidth="1"/>
    <col min="45" max="16384" width="18.81640625" style="2"/>
  </cols>
  <sheetData>
    <row r="1" spans="1:42" ht="18.75" customHeight="1" x14ac:dyDescent="0.45">
      <c r="A1" s="123" t="str">
        <f>+'JGSE.16.4'!$A$1</f>
        <v>Universidad Politécnica de Tulancingo</v>
      </c>
      <c r="B1" s="123"/>
      <c r="C1" s="123"/>
      <c r="D1" s="123"/>
      <c r="E1" s="123"/>
      <c r="F1" s="123"/>
      <c r="G1" s="123"/>
      <c r="H1" s="123"/>
      <c r="I1" s="123"/>
      <c r="J1" s="123"/>
      <c r="K1" s="123" t="str">
        <f>+'JGSE.16.4'!$A$1</f>
        <v>Universidad Politécnica de Tulancingo</v>
      </c>
      <c r="L1" s="123"/>
      <c r="M1" s="123"/>
      <c r="N1" s="123"/>
      <c r="O1" s="123"/>
      <c r="P1" s="123"/>
      <c r="Q1" s="123"/>
      <c r="R1" s="123"/>
      <c r="S1" s="123" t="s">
        <v>3</v>
      </c>
      <c r="T1" s="123"/>
      <c r="U1" s="123"/>
      <c r="V1" s="123"/>
      <c r="W1" s="123"/>
      <c r="X1" s="123"/>
      <c r="Y1" s="123"/>
      <c r="Z1" s="123"/>
      <c r="AA1" s="109"/>
      <c r="AB1" s="109"/>
      <c r="AC1" s="109"/>
      <c r="AD1" s="109"/>
      <c r="AE1" s="109"/>
      <c r="AF1" s="109"/>
      <c r="AG1" s="109"/>
      <c r="AH1" s="109"/>
      <c r="AI1" s="123" t="str">
        <f>+'JGSE.16.3'!I1</f>
        <v>Universidad Politécnica de Tulancingo</v>
      </c>
      <c r="AJ1" s="123"/>
      <c r="AK1" s="123"/>
      <c r="AL1" s="123"/>
      <c r="AM1" s="123"/>
      <c r="AN1" s="123"/>
      <c r="AO1" s="123"/>
      <c r="AP1" s="123"/>
    </row>
    <row r="2" spans="1:42" ht="18" customHeight="1" x14ac:dyDescent="0.45">
      <c r="A2" s="123" t="str">
        <f>+'JGSE.16.4'!$A$2</f>
        <v>Sesión Extraordinaría IV, 2024.</v>
      </c>
      <c r="B2" s="123"/>
      <c r="C2" s="123"/>
      <c r="D2" s="123"/>
      <c r="E2" s="123"/>
      <c r="F2" s="123"/>
      <c r="G2" s="123"/>
      <c r="H2" s="123"/>
      <c r="I2" s="123"/>
      <c r="J2" s="123"/>
      <c r="K2" s="123" t="str">
        <f>+'JGSE.16.4'!$A$2</f>
        <v>Sesión Extraordinaría IV, 2024.</v>
      </c>
      <c r="L2" s="123"/>
      <c r="M2" s="123"/>
      <c r="N2" s="123"/>
      <c r="O2" s="123"/>
      <c r="P2" s="123"/>
      <c r="Q2" s="123"/>
      <c r="R2" s="123"/>
      <c r="S2" s="123" t="str">
        <f>+'JGSE.16.4'!A2</f>
        <v>Sesión Extraordinaría IV, 2024.</v>
      </c>
      <c r="T2" s="123"/>
      <c r="U2" s="123"/>
      <c r="V2" s="123"/>
      <c r="W2" s="123"/>
      <c r="X2" s="123"/>
      <c r="Y2" s="123"/>
      <c r="Z2" s="123"/>
      <c r="AA2" s="109"/>
      <c r="AB2" s="109"/>
      <c r="AC2" s="109"/>
      <c r="AD2" s="109"/>
      <c r="AE2" s="109"/>
      <c r="AF2" s="109"/>
      <c r="AG2" s="109"/>
      <c r="AH2" s="109"/>
      <c r="AI2" s="123" t="str">
        <f>+'JGSE.16.3'!I2</f>
        <v>Sesión Extraordinaría IV, 2024.</v>
      </c>
      <c r="AJ2" s="123"/>
      <c r="AK2" s="123"/>
      <c r="AL2" s="123"/>
      <c r="AM2" s="123"/>
      <c r="AN2" s="123"/>
      <c r="AO2" s="123"/>
      <c r="AP2" s="123"/>
    </row>
    <row r="3" spans="1:42" ht="18.75" customHeight="1" x14ac:dyDescent="0.45">
      <c r="A3" s="123" t="s">
        <v>69</v>
      </c>
      <c r="B3" s="123"/>
      <c r="C3" s="123"/>
      <c r="D3" s="123"/>
      <c r="E3" s="123"/>
      <c r="F3" s="123"/>
      <c r="G3" s="123"/>
      <c r="H3" s="123"/>
      <c r="I3" s="123"/>
      <c r="J3" s="123"/>
      <c r="K3" s="123" t="s">
        <v>71</v>
      </c>
      <c r="L3" s="123"/>
      <c r="M3" s="123"/>
      <c r="N3" s="123"/>
      <c r="O3" s="123"/>
      <c r="P3" s="123"/>
      <c r="Q3" s="123"/>
      <c r="R3" s="123"/>
      <c r="S3" s="123" t="s">
        <v>71</v>
      </c>
      <c r="T3" s="123"/>
      <c r="U3" s="123"/>
      <c r="V3" s="123"/>
      <c r="W3" s="123"/>
      <c r="X3" s="123"/>
      <c r="Y3" s="123"/>
      <c r="Z3" s="123"/>
      <c r="AA3" s="109"/>
      <c r="AB3" s="109"/>
      <c r="AC3" s="109"/>
      <c r="AD3" s="109"/>
      <c r="AE3" s="109"/>
      <c r="AF3" s="109"/>
      <c r="AG3" s="109"/>
      <c r="AH3" s="109"/>
      <c r="AI3" s="123" t="s">
        <v>71</v>
      </c>
      <c r="AJ3" s="123"/>
      <c r="AK3" s="123"/>
      <c r="AL3" s="123"/>
      <c r="AM3" s="123"/>
      <c r="AN3" s="123"/>
      <c r="AO3" s="123"/>
      <c r="AP3" s="123"/>
    </row>
    <row r="4" spans="1:42" ht="18.5" x14ac:dyDescent="0.45">
      <c r="A4" s="123" t="s">
        <v>70</v>
      </c>
      <c r="B4" s="123"/>
      <c r="C4" s="123"/>
      <c r="D4" s="123"/>
      <c r="E4" s="123"/>
      <c r="F4" s="123"/>
      <c r="G4" s="123"/>
      <c r="H4" s="123"/>
      <c r="I4" s="123"/>
      <c r="J4" s="123"/>
      <c r="K4" s="123" t="s">
        <v>72</v>
      </c>
      <c r="L4" s="123"/>
      <c r="M4" s="123"/>
      <c r="N4" s="123"/>
      <c r="O4" s="123"/>
      <c r="P4" s="123"/>
      <c r="Q4" s="123"/>
      <c r="R4" s="123"/>
      <c r="S4" s="123" t="s">
        <v>72</v>
      </c>
      <c r="T4" s="123"/>
      <c r="U4" s="123"/>
      <c r="V4" s="123"/>
      <c r="W4" s="123"/>
      <c r="X4" s="123"/>
      <c r="Y4" s="123"/>
      <c r="Z4" s="123"/>
      <c r="AA4" s="109"/>
      <c r="AB4" s="109"/>
      <c r="AC4" s="109"/>
      <c r="AD4" s="109"/>
      <c r="AE4" s="109"/>
      <c r="AF4" s="109"/>
      <c r="AG4" s="109"/>
      <c r="AH4" s="109"/>
      <c r="AI4" s="123" t="s">
        <v>72</v>
      </c>
      <c r="AJ4" s="123"/>
      <c r="AK4" s="123"/>
      <c r="AL4" s="123"/>
      <c r="AM4" s="123"/>
      <c r="AN4" s="123"/>
      <c r="AO4" s="123"/>
      <c r="AP4" s="123"/>
    </row>
    <row r="5" spans="1:42" ht="18.75" customHeight="1" x14ac:dyDescent="0.45">
      <c r="A5" s="123" t="s">
        <v>26</v>
      </c>
      <c r="B5" s="123"/>
      <c r="C5" s="123"/>
      <c r="D5" s="123"/>
      <c r="E5" s="123"/>
      <c r="F5" s="123"/>
      <c r="G5" s="123"/>
      <c r="H5" s="123"/>
      <c r="I5" s="123"/>
      <c r="J5" s="123"/>
      <c r="K5" s="123" t="s">
        <v>26</v>
      </c>
      <c r="L5" s="123"/>
      <c r="M5" s="123"/>
      <c r="N5" s="123"/>
      <c r="O5" s="123"/>
      <c r="P5" s="123"/>
      <c r="Q5" s="123"/>
      <c r="R5" s="123"/>
      <c r="S5" s="123" t="s">
        <v>26</v>
      </c>
      <c r="T5" s="123"/>
      <c r="U5" s="123"/>
      <c r="V5" s="123"/>
      <c r="W5" s="123"/>
      <c r="X5" s="123"/>
      <c r="Y5" s="123"/>
      <c r="Z5" s="123"/>
      <c r="AA5" s="109"/>
      <c r="AB5" s="109"/>
      <c r="AC5" s="109"/>
      <c r="AD5" s="109"/>
      <c r="AE5" s="109"/>
      <c r="AF5" s="109"/>
      <c r="AG5" s="109"/>
      <c r="AH5" s="109"/>
      <c r="AI5" s="123" t="s">
        <v>26</v>
      </c>
      <c r="AJ5" s="123"/>
      <c r="AK5" s="123"/>
      <c r="AL5" s="123"/>
      <c r="AM5" s="123"/>
      <c r="AN5" s="123"/>
      <c r="AO5" s="123"/>
      <c r="AP5" s="123"/>
    </row>
    <row r="7" spans="1:42" ht="34.5" customHeight="1" x14ac:dyDescent="0.45">
      <c r="A7" s="118" t="s">
        <v>25</v>
      </c>
      <c r="B7" s="128" t="s">
        <v>0</v>
      </c>
      <c r="C7" s="124" t="s">
        <v>45</v>
      </c>
      <c r="D7" s="124"/>
      <c r="E7" s="124"/>
      <c r="F7" s="124"/>
      <c r="G7" s="124"/>
      <c r="H7" s="124"/>
      <c r="I7" s="124"/>
      <c r="J7" s="124"/>
      <c r="K7" s="124" t="s">
        <v>49</v>
      </c>
      <c r="L7" s="124"/>
      <c r="M7" s="124"/>
      <c r="N7" s="124"/>
      <c r="O7" s="124"/>
      <c r="P7" s="124"/>
      <c r="Q7" s="124"/>
      <c r="R7" s="124"/>
      <c r="S7" s="124" t="s">
        <v>50</v>
      </c>
      <c r="T7" s="124"/>
      <c r="U7" s="124"/>
      <c r="V7" s="124"/>
      <c r="W7" s="124"/>
      <c r="X7" s="124"/>
      <c r="Y7" s="124"/>
      <c r="Z7" s="124"/>
      <c r="AA7" s="124" t="s">
        <v>51</v>
      </c>
      <c r="AB7" s="124"/>
      <c r="AC7" s="124"/>
      <c r="AD7" s="124"/>
      <c r="AE7" s="124"/>
      <c r="AF7" s="124"/>
      <c r="AG7" s="124"/>
      <c r="AH7" s="124"/>
      <c r="AI7" s="124" t="s">
        <v>121</v>
      </c>
      <c r="AJ7" s="124"/>
      <c r="AK7" s="124"/>
      <c r="AL7" s="124"/>
      <c r="AM7" s="124"/>
      <c r="AN7" s="124"/>
      <c r="AO7" s="124"/>
      <c r="AP7" s="124"/>
    </row>
    <row r="8" spans="1:42" ht="60" customHeight="1" x14ac:dyDescent="0.45">
      <c r="A8" s="118"/>
      <c r="B8" s="129"/>
      <c r="C8" s="118" t="s">
        <v>78</v>
      </c>
      <c r="D8" s="118"/>
      <c r="E8" s="118" t="s">
        <v>34</v>
      </c>
      <c r="F8" s="118"/>
      <c r="G8" s="119" t="s">
        <v>35</v>
      </c>
      <c r="H8" s="119"/>
      <c r="I8" s="81" t="s">
        <v>40</v>
      </c>
      <c r="J8" s="126" t="s">
        <v>27</v>
      </c>
      <c r="K8" s="118" t="s">
        <v>78</v>
      </c>
      <c r="L8" s="118"/>
      <c r="M8" s="118" t="s">
        <v>34</v>
      </c>
      <c r="N8" s="118"/>
      <c r="O8" s="119" t="s">
        <v>35</v>
      </c>
      <c r="P8" s="119"/>
      <c r="Q8" s="81" t="s">
        <v>40</v>
      </c>
      <c r="R8" s="126" t="s">
        <v>27</v>
      </c>
      <c r="S8" s="118" t="s">
        <v>78</v>
      </c>
      <c r="T8" s="118"/>
      <c r="U8" s="118" t="s">
        <v>34</v>
      </c>
      <c r="V8" s="118"/>
      <c r="W8" s="119" t="s">
        <v>35</v>
      </c>
      <c r="X8" s="119"/>
      <c r="Y8" s="81" t="s">
        <v>40</v>
      </c>
      <c r="Z8" s="126" t="s">
        <v>27</v>
      </c>
      <c r="AA8" s="118" t="s">
        <v>78</v>
      </c>
      <c r="AB8" s="118"/>
      <c r="AC8" s="118" t="s">
        <v>34</v>
      </c>
      <c r="AD8" s="118"/>
      <c r="AE8" s="119" t="s">
        <v>35</v>
      </c>
      <c r="AF8" s="119"/>
      <c r="AG8" s="112" t="s">
        <v>40</v>
      </c>
      <c r="AH8" s="126" t="s">
        <v>27</v>
      </c>
      <c r="AI8" s="118" t="s">
        <v>78</v>
      </c>
      <c r="AJ8" s="118"/>
      <c r="AK8" s="118" t="s">
        <v>34</v>
      </c>
      <c r="AL8" s="118"/>
      <c r="AM8" s="119" t="s">
        <v>35</v>
      </c>
      <c r="AN8" s="119"/>
      <c r="AO8" s="81" t="s">
        <v>40</v>
      </c>
      <c r="AP8" s="126" t="s">
        <v>27</v>
      </c>
    </row>
    <row r="9" spans="1:42" ht="72.75" customHeight="1" x14ac:dyDescent="0.45">
      <c r="A9" s="118"/>
      <c r="B9" s="130"/>
      <c r="C9" s="80" t="s">
        <v>1</v>
      </c>
      <c r="D9" s="80" t="s">
        <v>2</v>
      </c>
      <c r="E9" s="80" t="s">
        <v>1</v>
      </c>
      <c r="F9" s="80" t="s">
        <v>2</v>
      </c>
      <c r="G9" s="80" t="s">
        <v>6</v>
      </c>
      <c r="H9" s="80" t="s">
        <v>2</v>
      </c>
      <c r="I9" s="81" t="s">
        <v>106</v>
      </c>
      <c r="J9" s="126"/>
      <c r="K9" s="80" t="s">
        <v>1</v>
      </c>
      <c r="L9" s="80" t="s">
        <v>2</v>
      </c>
      <c r="M9" s="80" t="s">
        <v>1</v>
      </c>
      <c r="N9" s="80" t="s">
        <v>2</v>
      </c>
      <c r="O9" s="80" t="s">
        <v>6</v>
      </c>
      <c r="P9" s="80" t="s">
        <v>2</v>
      </c>
      <c r="Q9" s="81" t="s">
        <v>111</v>
      </c>
      <c r="R9" s="126"/>
      <c r="S9" s="80" t="s">
        <v>1</v>
      </c>
      <c r="T9" s="80" t="s">
        <v>2</v>
      </c>
      <c r="U9" s="80" t="s">
        <v>1</v>
      </c>
      <c r="V9" s="80" t="s">
        <v>2</v>
      </c>
      <c r="W9" s="80" t="s">
        <v>6</v>
      </c>
      <c r="X9" s="80" t="s">
        <v>2</v>
      </c>
      <c r="Y9" s="81" t="s">
        <v>122</v>
      </c>
      <c r="Z9" s="126"/>
      <c r="AA9" s="112" t="s">
        <v>1</v>
      </c>
      <c r="AB9" s="112" t="s">
        <v>2</v>
      </c>
      <c r="AC9" s="112" t="s">
        <v>1</v>
      </c>
      <c r="AD9" s="112" t="s">
        <v>2</v>
      </c>
      <c r="AE9" s="112" t="s">
        <v>6</v>
      </c>
      <c r="AF9" s="112" t="s">
        <v>2</v>
      </c>
      <c r="AG9" s="112" t="s">
        <v>118</v>
      </c>
      <c r="AH9" s="126"/>
      <c r="AI9" s="80" t="s">
        <v>1</v>
      </c>
      <c r="AJ9" s="80" t="s">
        <v>2</v>
      </c>
      <c r="AK9" s="80" t="s">
        <v>1</v>
      </c>
      <c r="AL9" s="80" t="s">
        <v>2</v>
      </c>
      <c r="AM9" s="80" t="s">
        <v>6</v>
      </c>
      <c r="AN9" s="80" t="s">
        <v>2</v>
      </c>
      <c r="AO9" s="81" t="s">
        <v>120</v>
      </c>
      <c r="AP9" s="126"/>
    </row>
    <row r="10" spans="1:42" s="75" customFormat="1" x14ac:dyDescent="0.45">
      <c r="A10" s="93">
        <v>2000</v>
      </c>
      <c r="B10" s="74">
        <f>SUM(B11:B40)</f>
        <v>1910948</v>
      </c>
      <c r="C10" s="74">
        <f t="shared" ref="C10:I10" si="0">SUM(C11:C40)</f>
        <v>0</v>
      </c>
      <c r="D10" s="74">
        <f t="shared" si="0"/>
        <v>0</v>
      </c>
      <c r="E10" s="74">
        <f t="shared" si="0"/>
        <v>1408</v>
      </c>
      <c r="F10" s="74">
        <f t="shared" si="0"/>
        <v>1408</v>
      </c>
      <c r="G10" s="74">
        <f t="shared" si="0"/>
        <v>7271.3899999999994</v>
      </c>
      <c r="H10" s="74">
        <f t="shared" si="0"/>
        <v>17306.46</v>
      </c>
      <c r="I10" s="74">
        <f t="shared" si="0"/>
        <v>70326.929999999993</v>
      </c>
      <c r="J10" s="74"/>
      <c r="K10" s="74">
        <f>SUM(K11:K40)</f>
        <v>0</v>
      </c>
      <c r="L10" s="74">
        <f t="shared" ref="L10:Q10" si="1">SUM(L11:L40)</f>
        <v>0</v>
      </c>
      <c r="M10" s="74">
        <f t="shared" si="1"/>
        <v>42497.320000000007</v>
      </c>
      <c r="N10" s="74">
        <f t="shared" si="1"/>
        <v>46264.08</v>
      </c>
      <c r="O10" s="74">
        <f t="shared" si="1"/>
        <v>132467.77000000002</v>
      </c>
      <c r="P10" s="74">
        <f t="shared" si="1"/>
        <v>172260.00999999998</v>
      </c>
      <c r="Q10" s="74">
        <f t="shared" si="1"/>
        <v>583332</v>
      </c>
      <c r="R10" s="74"/>
      <c r="S10" s="74">
        <f t="shared" ref="S10:Y10" si="2">SUM(S11:S76)</f>
        <v>241692</v>
      </c>
      <c r="T10" s="74">
        <f t="shared" si="2"/>
        <v>0</v>
      </c>
      <c r="U10" s="74">
        <f t="shared" si="2"/>
        <v>949255.26</v>
      </c>
      <c r="V10" s="74">
        <f t="shared" si="2"/>
        <v>847962.95000000019</v>
      </c>
      <c r="W10" s="74">
        <f t="shared" si="2"/>
        <v>6888757.7999999998</v>
      </c>
      <c r="X10" s="74">
        <f t="shared" si="2"/>
        <v>3346821.6799999997</v>
      </c>
      <c r="Y10" s="74">
        <f t="shared" si="2"/>
        <v>8337778.4300000016</v>
      </c>
      <c r="Z10" s="74"/>
      <c r="AA10" s="74">
        <f>SUM(AA11:AA40)</f>
        <v>2577667.02</v>
      </c>
      <c r="AB10" s="74">
        <f t="shared" ref="AB10:AG10" si="3">SUM(AB11:AB40)</f>
        <v>0</v>
      </c>
      <c r="AC10" s="74">
        <f t="shared" si="3"/>
        <v>140869.43999999997</v>
      </c>
      <c r="AD10" s="74">
        <f t="shared" si="3"/>
        <v>66418.990000000005</v>
      </c>
      <c r="AE10" s="74">
        <f t="shared" si="3"/>
        <v>887982.16999999993</v>
      </c>
      <c r="AF10" s="74">
        <f t="shared" si="3"/>
        <v>887982.16999999993</v>
      </c>
      <c r="AG10" s="74">
        <f t="shared" si="3"/>
        <v>4563065.47</v>
      </c>
      <c r="AH10" s="74"/>
      <c r="AI10" s="74">
        <f>SUM(AI11:AI40)</f>
        <v>2577667.02</v>
      </c>
      <c r="AJ10" s="74">
        <f t="shared" ref="AJ10:AO10" si="4">SUM(AJ11:AJ40)</f>
        <v>1517667.02</v>
      </c>
      <c r="AK10" s="74">
        <f t="shared" si="4"/>
        <v>271229.63</v>
      </c>
      <c r="AL10" s="74">
        <f t="shared" si="4"/>
        <v>32377.480000000003</v>
      </c>
      <c r="AM10" s="74">
        <f t="shared" si="4"/>
        <v>76425.09</v>
      </c>
      <c r="AN10" s="74">
        <f t="shared" si="4"/>
        <v>27052.9</v>
      </c>
      <c r="AO10" s="74">
        <f t="shared" si="4"/>
        <v>1543689.3399999999</v>
      </c>
      <c r="AP10" s="74"/>
    </row>
    <row r="11" spans="1:42" ht="45" x14ac:dyDescent="0.45">
      <c r="A11" s="76">
        <f>+'JGSE.16.3'!A11</f>
        <v>211001</v>
      </c>
      <c r="B11" s="1">
        <f>+'JGSE.16.3'!C11</f>
        <v>124885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78" t="s">
        <v>108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514</v>
      </c>
      <c r="Q11" s="1">
        <v>0</v>
      </c>
      <c r="R11" s="78" t="str">
        <f>+J11</f>
        <v>Invitación a Cuando Menos Tres Personas</v>
      </c>
      <c r="S11" s="1">
        <v>0</v>
      </c>
      <c r="T11" s="1">
        <v>0</v>
      </c>
      <c r="U11" s="1">
        <v>0</v>
      </c>
      <c r="V11" s="1">
        <v>0</v>
      </c>
      <c r="W11" s="1">
        <v>125399</v>
      </c>
      <c r="X11" s="1">
        <v>124885</v>
      </c>
      <c r="Y11" s="1">
        <v>124885</v>
      </c>
      <c r="Z11" s="78" t="str">
        <f>+R11</f>
        <v>Invitación a Cuando Menos Tres Personas</v>
      </c>
      <c r="AA11" s="1">
        <v>0</v>
      </c>
      <c r="AB11" s="1">
        <v>0</v>
      </c>
      <c r="AC11" s="1">
        <v>0</v>
      </c>
      <c r="AD11" s="1">
        <v>0</v>
      </c>
      <c r="AE11" s="1">
        <v>125399</v>
      </c>
      <c r="AF11" s="1">
        <v>125399</v>
      </c>
      <c r="AG11" s="1">
        <v>124885</v>
      </c>
      <c r="AH11" s="78" t="s">
        <v>108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78" t="s">
        <v>108</v>
      </c>
    </row>
    <row r="12" spans="1:42" ht="30" x14ac:dyDescent="0.45">
      <c r="A12" s="76">
        <f>+'JGSE.16.3'!A12</f>
        <v>211002</v>
      </c>
      <c r="B12" s="1">
        <f>+'JGSE.16.3'!C12</f>
        <v>77418</v>
      </c>
      <c r="C12" s="1">
        <v>0</v>
      </c>
      <c r="D12" s="1">
        <v>0</v>
      </c>
      <c r="E12" s="1">
        <v>0</v>
      </c>
      <c r="F12" s="1">
        <v>1408</v>
      </c>
      <c r="G12" s="1">
        <v>638.43999999999994</v>
      </c>
      <c r="H12" s="1">
        <v>639.04999999999995</v>
      </c>
      <c r="I12" s="1">
        <v>4551.3900000000003</v>
      </c>
      <c r="J12" s="78" t="s">
        <v>109</v>
      </c>
      <c r="K12" s="1">
        <v>0</v>
      </c>
      <c r="L12" s="1">
        <v>0</v>
      </c>
      <c r="M12" s="1">
        <v>0</v>
      </c>
      <c r="N12" s="1">
        <v>4265.3</v>
      </c>
      <c r="O12" s="1">
        <v>1263.6099999999999</v>
      </c>
      <c r="P12" s="1">
        <v>3938.01</v>
      </c>
      <c r="Q12" s="1">
        <v>25739.300000000003</v>
      </c>
      <c r="R12" s="78" t="str">
        <f t="shared" ref="R12:R40" si="5">+J12</f>
        <v>Adjudicación Directa</v>
      </c>
      <c r="S12" s="1">
        <v>0</v>
      </c>
      <c r="T12" s="1">
        <v>0</v>
      </c>
      <c r="U12" s="1">
        <v>0</v>
      </c>
      <c r="V12" s="1">
        <v>2765.88</v>
      </c>
      <c r="W12" s="1">
        <v>4085.36</v>
      </c>
      <c r="X12" s="1">
        <v>2230.3200000000002</v>
      </c>
      <c r="Y12" s="1">
        <v>28285.159999999996</v>
      </c>
      <c r="Z12" s="78" t="str">
        <f t="shared" ref="Z12:Z65" si="6">+R12</f>
        <v>Adjudicación Directa</v>
      </c>
      <c r="AA12" s="1">
        <v>0</v>
      </c>
      <c r="AB12" s="1">
        <v>0</v>
      </c>
      <c r="AC12" s="1">
        <v>0</v>
      </c>
      <c r="AD12" s="1">
        <v>8439.18</v>
      </c>
      <c r="AE12" s="1">
        <v>6807.38</v>
      </c>
      <c r="AF12" s="1">
        <v>6807.380000000001</v>
      </c>
      <c r="AG12" s="1">
        <v>70386.820000000007</v>
      </c>
      <c r="AH12" s="78" t="s">
        <v>109</v>
      </c>
      <c r="AI12" s="1">
        <v>0</v>
      </c>
      <c r="AJ12" s="1">
        <v>0</v>
      </c>
      <c r="AK12" s="1">
        <v>24852.309999999998</v>
      </c>
      <c r="AL12" s="1">
        <v>5856.22</v>
      </c>
      <c r="AM12" s="1">
        <v>1108.25</v>
      </c>
      <c r="AN12" s="1">
        <v>288.27999999999975</v>
      </c>
      <c r="AO12" s="1">
        <v>30807.059999999998</v>
      </c>
      <c r="AP12" s="78" t="s">
        <v>109</v>
      </c>
    </row>
    <row r="13" spans="1:42" s="103" customFormat="1" ht="30" x14ac:dyDescent="0.45">
      <c r="A13" s="100">
        <v>211003</v>
      </c>
      <c r="B13" s="101">
        <v>0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  <c r="I13" s="101">
        <v>0</v>
      </c>
      <c r="J13" s="102" t="s">
        <v>109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2" t="s">
        <v>109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2" t="s">
        <v>109</v>
      </c>
      <c r="AA13" s="101">
        <v>14000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14000</v>
      </c>
      <c r="AH13" s="102" t="s">
        <v>109</v>
      </c>
      <c r="AI13" s="101">
        <v>14000</v>
      </c>
      <c r="AJ13" s="101">
        <v>14000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2" t="s">
        <v>109</v>
      </c>
    </row>
    <row r="14" spans="1:42" s="103" customFormat="1" ht="30" x14ac:dyDescent="0.45">
      <c r="A14" s="100">
        <f>+'JGSE.16.3'!A14</f>
        <v>212001</v>
      </c>
      <c r="B14" s="101">
        <f>+'JGSE.16.3'!C14</f>
        <v>96000</v>
      </c>
      <c r="C14" s="101">
        <v>0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101">
        <v>0</v>
      </c>
      <c r="J14" s="102" t="s">
        <v>109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5.5800000000017462</v>
      </c>
      <c r="Q14" s="101">
        <v>47994.42</v>
      </c>
      <c r="R14" s="102" t="str">
        <f t="shared" si="5"/>
        <v>Adjudicación Directa</v>
      </c>
      <c r="S14" s="101">
        <v>0</v>
      </c>
      <c r="T14" s="101">
        <v>0</v>
      </c>
      <c r="U14" s="101">
        <v>68.0600000000004</v>
      </c>
      <c r="V14" s="101">
        <v>9.9</v>
      </c>
      <c r="W14" s="101">
        <v>5.5800000000017462</v>
      </c>
      <c r="X14" s="101">
        <v>0</v>
      </c>
      <c r="Y14" s="101">
        <v>48063.74</v>
      </c>
      <c r="Z14" s="102" t="str">
        <f t="shared" si="6"/>
        <v>Adjudicación Directa</v>
      </c>
      <c r="AA14" s="101">
        <v>0</v>
      </c>
      <c r="AB14" s="101">
        <v>0</v>
      </c>
      <c r="AC14" s="101">
        <v>68.0600000000004</v>
      </c>
      <c r="AD14" s="101">
        <v>9.9</v>
      </c>
      <c r="AE14" s="101">
        <v>5.5800000000017462</v>
      </c>
      <c r="AF14" s="101">
        <v>5.5800000000017462</v>
      </c>
      <c r="AG14" s="101">
        <v>96058.16</v>
      </c>
      <c r="AH14" s="102" t="s">
        <v>109</v>
      </c>
      <c r="AI14" s="101">
        <v>0</v>
      </c>
      <c r="AJ14" s="101">
        <v>0</v>
      </c>
      <c r="AK14" s="101">
        <v>49999.85</v>
      </c>
      <c r="AL14" s="101">
        <v>0</v>
      </c>
      <c r="AM14" s="101">
        <v>0</v>
      </c>
      <c r="AN14" s="101">
        <v>0</v>
      </c>
      <c r="AO14" s="101">
        <v>49999.85</v>
      </c>
      <c r="AP14" s="102" t="s">
        <v>109</v>
      </c>
    </row>
    <row r="15" spans="1:42" s="103" customFormat="1" x14ac:dyDescent="0.45">
      <c r="A15" s="100">
        <f>+'JGSE.16.3'!A15</f>
        <v>214001</v>
      </c>
      <c r="B15" s="101">
        <f>+'JGSE.16.3'!C15</f>
        <v>270682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2" t="s">
        <v>110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2" t="str">
        <f t="shared" si="5"/>
        <v>Licitación Pública</v>
      </c>
      <c r="S15" s="101">
        <v>0</v>
      </c>
      <c r="T15" s="101">
        <v>0</v>
      </c>
      <c r="U15" s="101">
        <v>0</v>
      </c>
      <c r="V15" s="101">
        <v>0</v>
      </c>
      <c r="W15" s="101">
        <v>270682</v>
      </c>
      <c r="X15" s="101">
        <v>270682</v>
      </c>
      <c r="Y15" s="101">
        <v>270682</v>
      </c>
      <c r="Z15" s="102" t="str">
        <f t="shared" si="6"/>
        <v>Licitación Pública</v>
      </c>
      <c r="AA15" s="101">
        <v>0</v>
      </c>
      <c r="AB15" s="101">
        <v>0</v>
      </c>
      <c r="AC15" s="101">
        <v>0</v>
      </c>
      <c r="AD15" s="101">
        <v>0</v>
      </c>
      <c r="AE15" s="101">
        <v>270682</v>
      </c>
      <c r="AF15" s="101">
        <v>270682</v>
      </c>
      <c r="AG15" s="101">
        <v>270682</v>
      </c>
      <c r="AH15" s="102" t="s">
        <v>110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2" t="s">
        <v>110</v>
      </c>
    </row>
    <row r="16" spans="1:42" s="103" customFormat="1" ht="30" x14ac:dyDescent="0.45">
      <c r="A16" s="100">
        <f>+'JGSE.16.3'!A16</f>
        <v>216001</v>
      </c>
      <c r="B16" s="101">
        <f>+'JGSE.16.3'!C16</f>
        <v>6902</v>
      </c>
      <c r="C16" s="101">
        <v>0</v>
      </c>
      <c r="D16" s="101">
        <v>0</v>
      </c>
      <c r="E16" s="101">
        <v>1408</v>
      </c>
      <c r="F16" s="101">
        <v>0</v>
      </c>
      <c r="G16" s="101">
        <v>0</v>
      </c>
      <c r="H16" s="101">
        <v>0</v>
      </c>
      <c r="I16" s="101">
        <v>2600</v>
      </c>
      <c r="J16" s="102" t="s">
        <v>109</v>
      </c>
      <c r="K16" s="101">
        <v>0</v>
      </c>
      <c r="L16" s="101">
        <v>0</v>
      </c>
      <c r="M16" s="101">
        <v>0</v>
      </c>
      <c r="N16" s="101">
        <v>302.01</v>
      </c>
      <c r="O16" s="101">
        <v>0</v>
      </c>
      <c r="P16" s="101">
        <v>44.010000000000005</v>
      </c>
      <c r="Q16" s="101">
        <v>2475.98</v>
      </c>
      <c r="R16" s="102" t="str">
        <f t="shared" si="5"/>
        <v>Adjudicación Directa</v>
      </c>
      <c r="S16" s="101">
        <v>0</v>
      </c>
      <c r="T16" s="101">
        <v>0</v>
      </c>
      <c r="U16" s="101">
        <v>0</v>
      </c>
      <c r="V16" s="101">
        <v>40</v>
      </c>
      <c r="W16" s="101">
        <v>44.010000000000005</v>
      </c>
      <c r="X16" s="101">
        <v>280.01</v>
      </c>
      <c r="Y16" s="101">
        <v>784</v>
      </c>
      <c r="Z16" s="102" t="str">
        <f t="shared" si="6"/>
        <v>Adjudicación Directa</v>
      </c>
      <c r="AA16" s="101">
        <v>600000</v>
      </c>
      <c r="AB16" s="101">
        <v>0</v>
      </c>
      <c r="AC16" s="101">
        <v>2208</v>
      </c>
      <c r="AD16" s="101">
        <v>342.01</v>
      </c>
      <c r="AE16" s="101">
        <v>324.02</v>
      </c>
      <c r="AF16" s="101">
        <v>324.02</v>
      </c>
      <c r="AG16" s="101">
        <v>607359.99</v>
      </c>
      <c r="AH16" s="102" t="s">
        <v>109</v>
      </c>
      <c r="AI16" s="101">
        <v>600000</v>
      </c>
      <c r="AJ16" s="101">
        <v>300000</v>
      </c>
      <c r="AK16" s="101">
        <v>914.36</v>
      </c>
      <c r="AL16" s="101">
        <v>0</v>
      </c>
      <c r="AM16" s="101">
        <v>420.01</v>
      </c>
      <c r="AN16" s="101">
        <v>140</v>
      </c>
      <c r="AO16" s="101">
        <v>301614.37</v>
      </c>
      <c r="AP16" s="102" t="s">
        <v>109</v>
      </c>
    </row>
    <row r="17" spans="1:42" s="103" customFormat="1" ht="30" x14ac:dyDescent="0.45">
      <c r="A17" s="100">
        <f>+'JGSE.16.3'!A17</f>
        <v>217001</v>
      </c>
      <c r="B17" s="101">
        <f>+'JGSE.16.3'!C17</f>
        <v>10900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2" t="s">
        <v>109</v>
      </c>
      <c r="K17" s="101">
        <v>0</v>
      </c>
      <c r="L17" s="101">
        <v>0</v>
      </c>
      <c r="M17" s="101">
        <v>0</v>
      </c>
      <c r="N17" s="101">
        <v>1941</v>
      </c>
      <c r="O17" s="101">
        <v>0</v>
      </c>
      <c r="P17" s="101">
        <v>1444.2600000000002</v>
      </c>
      <c r="Q17" s="101">
        <v>7514.74</v>
      </c>
      <c r="R17" s="102" t="str">
        <f t="shared" si="5"/>
        <v>Adjudicación Directa</v>
      </c>
      <c r="S17" s="101">
        <v>0</v>
      </c>
      <c r="T17" s="101">
        <v>0</v>
      </c>
      <c r="U17" s="101">
        <v>2074.6999999999998</v>
      </c>
      <c r="V17" s="101">
        <v>0</v>
      </c>
      <c r="W17" s="101">
        <v>2163.2200000000003</v>
      </c>
      <c r="X17" s="101">
        <v>718.96</v>
      </c>
      <c r="Y17" s="101">
        <v>3518.96</v>
      </c>
      <c r="Z17" s="102" t="str">
        <f t="shared" si="6"/>
        <v>Adjudicación Directa</v>
      </c>
      <c r="AA17" s="101">
        <v>0</v>
      </c>
      <c r="AB17" s="101">
        <v>0</v>
      </c>
      <c r="AC17" s="101">
        <v>2074.6999999999998</v>
      </c>
      <c r="AD17" s="101">
        <v>1941</v>
      </c>
      <c r="AE17" s="101">
        <v>2163.2200000000003</v>
      </c>
      <c r="AF17" s="101">
        <v>2163.2200000000003</v>
      </c>
      <c r="AG17" s="101">
        <v>11033.7</v>
      </c>
      <c r="AH17" s="102" t="s">
        <v>109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2" t="s">
        <v>109</v>
      </c>
    </row>
    <row r="18" spans="1:42" s="103" customFormat="1" ht="30" x14ac:dyDescent="0.45">
      <c r="A18" s="100">
        <f>+'JGSE.16.3'!A18</f>
        <v>221001</v>
      </c>
      <c r="B18" s="101">
        <f>+'JGSE.16.3'!C18</f>
        <v>109100</v>
      </c>
      <c r="C18" s="101">
        <v>0</v>
      </c>
      <c r="D18" s="101">
        <v>0</v>
      </c>
      <c r="E18" s="101">
        <v>0</v>
      </c>
      <c r="F18" s="101">
        <v>0</v>
      </c>
      <c r="G18" s="101">
        <v>2634</v>
      </c>
      <c r="H18" s="101">
        <v>4819</v>
      </c>
      <c r="I18" s="101">
        <v>3815</v>
      </c>
      <c r="J18" s="102" t="s">
        <v>109</v>
      </c>
      <c r="K18" s="101">
        <v>0</v>
      </c>
      <c r="L18" s="101">
        <v>0</v>
      </c>
      <c r="M18" s="101">
        <v>2350</v>
      </c>
      <c r="N18" s="101">
        <v>2074.6999999999998</v>
      </c>
      <c r="O18" s="101">
        <v>2660</v>
      </c>
      <c r="P18" s="101">
        <v>3475</v>
      </c>
      <c r="Q18" s="101">
        <v>57560.3</v>
      </c>
      <c r="R18" s="102" t="str">
        <f t="shared" si="5"/>
        <v>Adjudicación Directa</v>
      </c>
      <c r="S18" s="101">
        <v>0</v>
      </c>
      <c r="T18" s="101">
        <v>0</v>
      </c>
      <c r="U18" s="101">
        <v>16849.559999999998</v>
      </c>
      <c r="V18" s="101">
        <v>0</v>
      </c>
      <c r="W18" s="101">
        <v>7817</v>
      </c>
      <c r="X18" s="101">
        <v>8000</v>
      </c>
      <c r="Y18" s="101">
        <v>29666.559999999998</v>
      </c>
      <c r="Z18" s="102" t="str">
        <f t="shared" si="6"/>
        <v>Adjudicación Directa</v>
      </c>
      <c r="AA18" s="101">
        <v>0</v>
      </c>
      <c r="AB18" s="101">
        <v>0</v>
      </c>
      <c r="AC18" s="101">
        <v>50992.32</v>
      </c>
      <c r="AD18" s="101">
        <v>2074.6999999999998</v>
      </c>
      <c r="AE18" s="101">
        <v>16294</v>
      </c>
      <c r="AF18" s="101">
        <v>16294</v>
      </c>
      <c r="AG18" s="101">
        <v>158017.62</v>
      </c>
      <c r="AH18" s="102" t="s">
        <v>109</v>
      </c>
      <c r="AI18" s="101">
        <v>0</v>
      </c>
      <c r="AJ18" s="101">
        <v>0</v>
      </c>
      <c r="AK18" s="101">
        <v>35874.199999999997</v>
      </c>
      <c r="AL18" s="101">
        <v>0</v>
      </c>
      <c r="AM18" s="101">
        <v>28186.760000000002</v>
      </c>
      <c r="AN18" s="101">
        <v>25003.760000000002</v>
      </c>
      <c r="AO18" s="101">
        <v>71057.2</v>
      </c>
      <c r="AP18" s="102" t="s">
        <v>109</v>
      </c>
    </row>
    <row r="19" spans="1:42" s="103" customFormat="1" ht="30" x14ac:dyDescent="0.45">
      <c r="A19" s="100">
        <f>+'JGSE.16.3'!A19</f>
        <v>223001</v>
      </c>
      <c r="B19" s="101">
        <f>+'JGSE.16.3'!C19</f>
        <v>2350</v>
      </c>
      <c r="C19" s="101">
        <v>0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2" t="s">
        <v>109</v>
      </c>
      <c r="K19" s="101">
        <v>0</v>
      </c>
      <c r="L19" s="101">
        <v>0</v>
      </c>
      <c r="M19" s="101">
        <v>0</v>
      </c>
      <c r="N19" s="101">
        <v>2350</v>
      </c>
      <c r="O19" s="101">
        <v>0</v>
      </c>
      <c r="P19" s="101">
        <v>0</v>
      </c>
      <c r="Q19" s="101">
        <v>0</v>
      </c>
      <c r="R19" s="102" t="str">
        <f t="shared" si="5"/>
        <v>Adjudicación Directa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2" t="str">
        <f t="shared" si="6"/>
        <v>Adjudicación Directa</v>
      </c>
      <c r="AA19" s="101">
        <v>0</v>
      </c>
      <c r="AB19" s="101">
        <v>0</v>
      </c>
      <c r="AC19" s="101">
        <v>0</v>
      </c>
      <c r="AD19" s="101">
        <v>2350</v>
      </c>
      <c r="AE19" s="101">
        <v>0</v>
      </c>
      <c r="AF19" s="101">
        <v>0</v>
      </c>
      <c r="AG19" s="101">
        <v>0</v>
      </c>
      <c r="AH19" s="102" t="s">
        <v>109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2" t="s">
        <v>109</v>
      </c>
    </row>
    <row r="20" spans="1:42" s="103" customFormat="1" ht="30" x14ac:dyDescent="0.45">
      <c r="A20" s="100">
        <f>+'JGSE.16.3'!A20</f>
        <v>241001</v>
      </c>
      <c r="B20" s="101">
        <f>+'JGSE.16.3'!C20</f>
        <v>26720</v>
      </c>
      <c r="C20" s="101">
        <v>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  <c r="I20" s="101">
        <v>0</v>
      </c>
      <c r="J20" s="102" t="s">
        <v>109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782.68000000000029</v>
      </c>
      <c r="Q20" s="101">
        <v>12617.32</v>
      </c>
      <c r="R20" s="102" t="str">
        <f t="shared" si="5"/>
        <v>Adjudicación Directa</v>
      </c>
      <c r="S20" s="101">
        <v>0</v>
      </c>
      <c r="T20" s="101">
        <v>0</v>
      </c>
      <c r="U20" s="101">
        <v>0</v>
      </c>
      <c r="V20" s="101">
        <v>5983.5</v>
      </c>
      <c r="W20" s="101">
        <v>782.68</v>
      </c>
      <c r="X20" s="101">
        <v>8119.18</v>
      </c>
      <c r="Y20" s="101">
        <v>0</v>
      </c>
      <c r="Z20" s="102" t="str">
        <f t="shared" si="6"/>
        <v>Adjudicación Directa</v>
      </c>
      <c r="AA20" s="101">
        <v>150000</v>
      </c>
      <c r="AB20" s="101">
        <v>0</v>
      </c>
      <c r="AC20" s="101">
        <v>4671.32</v>
      </c>
      <c r="AD20" s="101">
        <v>5983.5</v>
      </c>
      <c r="AE20" s="101">
        <v>8901.86</v>
      </c>
      <c r="AF20" s="101">
        <v>8901.86</v>
      </c>
      <c r="AG20" s="101">
        <v>175407.82</v>
      </c>
      <c r="AH20" s="102" t="s">
        <v>109</v>
      </c>
      <c r="AI20" s="101">
        <v>150000</v>
      </c>
      <c r="AJ20" s="101">
        <v>0</v>
      </c>
      <c r="AK20" s="101">
        <v>4671.32</v>
      </c>
      <c r="AL20" s="101">
        <v>0</v>
      </c>
      <c r="AM20" s="101">
        <v>9740.0400000000009</v>
      </c>
      <c r="AN20" s="101">
        <v>1620.8600000000006</v>
      </c>
      <c r="AO20" s="101">
        <v>162790.5</v>
      </c>
      <c r="AP20" s="102" t="s">
        <v>109</v>
      </c>
    </row>
    <row r="21" spans="1:42" s="103" customFormat="1" ht="30" x14ac:dyDescent="0.45">
      <c r="A21" s="100">
        <f>+'JGSE.16.3'!A21</f>
        <v>243001</v>
      </c>
      <c r="B21" s="101">
        <f>+'JGSE.16.3'!C21</f>
        <v>0</v>
      </c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2" t="s">
        <v>109</v>
      </c>
      <c r="K21" s="101">
        <v>0</v>
      </c>
      <c r="L21" s="101">
        <v>0</v>
      </c>
      <c r="M21" s="101">
        <v>9570</v>
      </c>
      <c r="N21" s="101">
        <v>0</v>
      </c>
      <c r="O21" s="101">
        <v>0</v>
      </c>
      <c r="P21" s="101">
        <v>0</v>
      </c>
      <c r="Q21" s="101">
        <v>9570</v>
      </c>
      <c r="R21" s="102" t="str">
        <f t="shared" si="5"/>
        <v>Adjudicación Directa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2" t="str">
        <f t="shared" si="6"/>
        <v>Adjudicación Directa</v>
      </c>
      <c r="AA21" s="101">
        <v>0</v>
      </c>
      <c r="AB21" s="101">
        <v>0</v>
      </c>
      <c r="AC21" s="101">
        <v>9570</v>
      </c>
      <c r="AD21" s="101">
        <v>0</v>
      </c>
      <c r="AE21" s="101">
        <v>0</v>
      </c>
      <c r="AF21" s="101">
        <v>0</v>
      </c>
      <c r="AG21" s="101">
        <v>9570</v>
      </c>
      <c r="AH21" s="102" t="s">
        <v>109</v>
      </c>
      <c r="AI21" s="101">
        <v>0</v>
      </c>
      <c r="AJ21" s="101"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2" t="s">
        <v>109</v>
      </c>
    </row>
    <row r="22" spans="1:42" s="103" customFormat="1" ht="30" x14ac:dyDescent="0.45">
      <c r="A22" s="100">
        <f>+'JGSE.16.3'!A22</f>
        <v>246001</v>
      </c>
      <c r="B22" s="101">
        <f>+'JGSE.16.3'!C22</f>
        <v>82728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2" t="s">
        <v>109</v>
      </c>
      <c r="K22" s="101">
        <v>0</v>
      </c>
      <c r="L22" s="101">
        <v>0</v>
      </c>
      <c r="M22" s="101">
        <v>0</v>
      </c>
      <c r="N22" s="101">
        <v>9589</v>
      </c>
      <c r="O22" s="101">
        <v>24073</v>
      </c>
      <c r="P22" s="101">
        <v>42409.91</v>
      </c>
      <c r="Q22" s="101">
        <v>25266.09</v>
      </c>
      <c r="R22" s="102" t="str">
        <f t="shared" si="5"/>
        <v>Adjudicación Directa</v>
      </c>
      <c r="S22" s="101">
        <v>0</v>
      </c>
      <c r="T22" s="101">
        <v>0</v>
      </c>
      <c r="U22" s="101">
        <v>0</v>
      </c>
      <c r="V22" s="101">
        <v>5338.97</v>
      </c>
      <c r="W22" s="101">
        <v>18374.91</v>
      </c>
      <c r="X22" s="101">
        <v>20192.62</v>
      </c>
      <c r="Y22" s="101">
        <v>22379.320000000003</v>
      </c>
      <c r="Z22" s="102" t="str">
        <f t="shared" si="6"/>
        <v>Adjudicación Directa</v>
      </c>
      <c r="AA22" s="101">
        <v>100000</v>
      </c>
      <c r="AB22" s="101">
        <v>0</v>
      </c>
      <c r="AC22" s="101">
        <v>0</v>
      </c>
      <c r="AD22" s="101">
        <v>14927.970000000001</v>
      </c>
      <c r="AE22" s="101">
        <v>62602.53</v>
      </c>
      <c r="AF22" s="101">
        <v>62602.53</v>
      </c>
      <c r="AG22" s="101">
        <v>167800.03</v>
      </c>
      <c r="AH22" s="102" t="s">
        <v>109</v>
      </c>
      <c r="AI22" s="101">
        <v>100000</v>
      </c>
      <c r="AJ22" s="101">
        <v>0</v>
      </c>
      <c r="AK22" s="101">
        <v>0</v>
      </c>
      <c r="AL22" s="101">
        <v>16406.900000000001</v>
      </c>
      <c r="AM22" s="101">
        <v>20154.62</v>
      </c>
      <c r="AN22" s="101">
        <v>0</v>
      </c>
      <c r="AO22" s="101">
        <v>103747.72</v>
      </c>
      <c r="AP22" s="102" t="s">
        <v>109</v>
      </c>
    </row>
    <row r="23" spans="1:42" s="103" customFormat="1" ht="30" x14ac:dyDescent="0.45">
      <c r="A23" s="100">
        <f>+'JGSE.16.3'!A23</f>
        <v>246002</v>
      </c>
      <c r="B23" s="101">
        <f>+'JGSE.16.3'!C23</f>
        <v>24587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2" t="s">
        <v>109</v>
      </c>
      <c r="K23" s="101">
        <v>0</v>
      </c>
      <c r="L23" s="101">
        <v>0</v>
      </c>
      <c r="M23" s="101">
        <v>10108.76</v>
      </c>
      <c r="N23" s="101">
        <v>0</v>
      </c>
      <c r="O23" s="101">
        <v>3432</v>
      </c>
      <c r="P23" s="101">
        <v>3432</v>
      </c>
      <c r="Q23" s="101">
        <v>13540.76</v>
      </c>
      <c r="R23" s="102" t="str">
        <f t="shared" si="5"/>
        <v>Adjudicación Directa</v>
      </c>
      <c r="S23" s="101">
        <v>0</v>
      </c>
      <c r="T23" s="101">
        <v>0</v>
      </c>
      <c r="U23" s="101">
        <v>0</v>
      </c>
      <c r="V23" s="101">
        <v>1621.9900000000016</v>
      </c>
      <c r="W23" s="101">
        <v>0</v>
      </c>
      <c r="X23" s="101">
        <v>452.78</v>
      </c>
      <c r="Y23" s="101">
        <v>19080.23</v>
      </c>
      <c r="Z23" s="102" t="str">
        <f t="shared" si="6"/>
        <v>Adjudicación Directa</v>
      </c>
      <c r="AA23" s="101">
        <v>0</v>
      </c>
      <c r="AB23" s="101">
        <v>0</v>
      </c>
      <c r="AC23" s="101">
        <v>10108.76</v>
      </c>
      <c r="AD23" s="101">
        <v>1621.9900000000016</v>
      </c>
      <c r="AE23" s="101">
        <v>3884.7799999999997</v>
      </c>
      <c r="AF23" s="101">
        <v>3884.7799999999997</v>
      </c>
      <c r="AG23" s="101">
        <v>33073.769999999997</v>
      </c>
      <c r="AH23" s="102" t="s">
        <v>109</v>
      </c>
      <c r="AI23" s="101">
        <v>0</v>
      </c>
      <c r="AJ23" s="101">
        <v>0</v>
      </c>
      <c r="AK23" s="101">
        <v>26615.519999999997</v>
      </c>
      <c r="AL23" s="101">
        <v>0</v>
      </c>
      <c r="AM23" s="101">
        <v>452.78</v>
      </c>
      <c r="AN23" s="101">
        <v>0</v>
      </c>
      <c r="AO23" s="101">
        <v>27068.3</v>
      </c>
      <c r="AP23" s="102" t="s">
        <v>109</v>
      </c>
    </row>
    <row r="24" spans="1:42" s="103" customFormat="1" ht="30" x14ac:dyDescent="0.45">
      <c r="A24" s="100">
        <f>+'JGSE.16.3'!A24</f>
        <v>247001</v>
      </c>
      <c r="B24" s="101">
        <f>+'JGSE.16.3'!C24</f>
        <v>5960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2" t="s">
        <v>109</v>
      </c>
      <c r="K24" s="101">
        <v>0</v>
      </c>
      <c r="L24" s="101">
        <v>0</v>
      </c>
      <c r="M24" s="101">
        <v>3500</v>
      </c>
      <c r="N24" s="101">
        <v>12.8</v>
      </c>
      <c r="O24" s="101">
        <v>1293.5</v>
      </c>
      <c r="P24" s="101">
        <v>2350</v>
      </c>
      <c r="Q24" s="101">
        <v>5280.7</v>
      </c>
      <c r="R24" s="102" t="str">
        <f t="shared" si="5"/>
        <v>Adjudicación Directa</v>
      </c>
      <c r="S24" s="101">
        <v>0</v>
      </c>
      <c r="T24" s="101">
        <v>0</v>
      </c>
      <c r="U24" s="101">
        <v>3777.5</v>
      </c>
      <c r="V24" s="101">
        <v>0</v>
      </c>
      <c r="W24" s="101">
        <v>1431.74</v>
      </c>
      <c r="X24" s="101">
        <v>815</v>
      </c>
      <c r="Y24" s="101">
        <v>7004.24</v>
      </c>
      <c r="Z24" s="102" t="str">
        <f t="shared" si="6"/>
        <v>Adjudicación Directa</v>
      </c>
      <c r="AA24" s="101">
        <v>63667.02</v>
      </c>
      <c r="AB24" s="101">
        <v>0</v>
      </c>
      <c r="AC24" s="101">
        <v>9347.5</v>
      </c>
      <c r="AD24" s="101">
        <v>12.8</v>
      </c>
      <c r="AE24" s="101">
        <v>3165</v>
      </c>
      <c r="AF24" s="101">
        <v>3165</v>
      </c>
      <c r="AG24" s="101">
        <v>78961.72</v>
      </c>
      <c r="AH24" s="102" t="s">
        <v>109</v>
      </c>
      <c r="AI24" s="101">
        <v>63667.02</v>
      </c>
      <c r="AJ24" s="101">
        <v>63667.02</v>
      </c>
      <c r="AK24" s="101">
        <v>2370</v>
      </c>
      <c r="AL24" s="101">
        <v>114.36000000000001</v>
      </c>
      <c r="AM24" s="101">
        <v>439.76</v>
      </c>
      <c r="AN24" s="101">
        <v>0</v>
      </c>
      <c r="AO24" s="101">
        <v>3195.4</v>
      </c>
      <c r="AP24" s="102" t="s">
        <v>109</v>
      </c>
    </row>
    <row r="25" spans="1:42" s="103" customFormat="1" ht="30" x14ac:dyDescent="0.45">
      <c r="A25" s="100">
        <v>248001</v>
      </c>
      <c r="B25" s="101">
        <v>0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2" t="s">
        <v>109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2" t="str">
        <f t="shared" si="5"/>
        <v>Adjudicación Directa</v>
      </c>
      <c r="S25" s="101">
        <v>0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2" t="str">
        <f t="shared" si="6"/>
        <v>Adjudicación Directa</v>
      </c>
      <c r="AA25" s="101">
        <v>500000</v>
      </c>
      <c r="AB25" s="101">
        <v>0</v>
      </c>
      <c r="AC25" s="101">
        <v>0</v>
      </c>
      <c r="AD25" s="101">
        <v>0</v>
      </c>
      <c r="AE25" s="101">
        <v>0</v>
      </c>
      <c r="AF25" s="101">
        <v>0</v>
      </c>
      <c r="AG25" s="101">
        <v>500000</v>
      </c>
      <c r="AH25" s="102" t="s">
        <v>109</v>
      </c>
      <c r="AI25" s="101">
        <v>500000</v>
      </c>
      <c r="AJ25" s="101">
        <v>300000</v>
      </c>
      <c r="AK25" s="101">
        <v>0</v>
      </c>
      <c r="AL25" s="101">
        <v>0</v>
      </c>
      <c r="AM25" s="101">
        <v>0</v>
      </c>
      <c r="AN25" s="101">
        <v>0</v>
      </c>
      <c r="AO25" s="101">
        <v>200000</v>
      </c>
      <c r="AP25" s="102" t="s">
        <v>109</v>
      </c>
    </row>
    <row r="26" spans="1:42" s="103" customFormat="1" ht="30" x14ac:dyDescent="0.45">
      <c r="A26" s="100">
        <f>+'JGSE.16.3'!A26</f>
        <v>249001</v>
      </c>
      <c r="B26" s="101">
        <f>+'JGSE.16.3'!C26</f>
        <v>88472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2" t="s">
        <v>109</v>
      </c>
      <c r="K26" s="101">
        <v>0</v>
      </c>
      <c r="L26" s="101">
        <v>0</v>
      </c>
      <c r="M26" s="101">
        <v>0</v>
      </c>
      <c r="N26" s="101">
        <v>320</v>
      </c>
      <c r="O26" s="101">
        <v>2835</v>
      </c>
      <c r="P26" s="101">
        <v>3026.02</v>
      </c>
      <c r="Q26" s="101">
        <v>53513.98</v>
      </c>
      <c r="R26" s="102" t="str">
        <f t="shared" si="5"/>
        <v>Adjudicación Directa</v>
      </c>
      <c r="S26" s="101">
        <v>0</v>
      </c>
      <c r="T26" s="101">
        <v>0</v>
      </c>
      <c r="U26" s="101">
        <v>0</v>
      </c>
      <c r="V26" s="101">
        <v>2</v>
      </c>
      <c r="W26" s="101">
        <v>413.54</v>
      </c>
      <c r="X26" s="101">
        <v>597.79</v>
      </c>
      <c r="Y26" s="101">
        <v>32703.75</v>
      </c>
      <c r="Z26" s="102" t="str">
        <f t="shared" si="6"/>
        <v>Adjudicación Directa</v>
      </c>
      <c r="AA26" s="101">
        <v>750000</v>
      </c>
      <c r="AB26" s="101">
        <v>0</v>
      </c>
      <c r="AC26" s="101">
        <v>0</v>
      </c>
      <c r="AD26" s="101">
        <v>322</v>
      </c>
      <c r="AE26" s="101">
        <v>3623.81</v>
      </c>
      <c r="AF26" s="101">
        <v>3623.81</v>
      </c>
      <c r="AG26" s="101">
        <v>838150</v>
      </c>
      <c r="AH26" s="102" t="s">
        <v>109</v>
      </c>
      <c r="AI26" s="101">
        <v>750000</v>
      </c>
      <c r="AJ26" s="101">
        <v>465000</v>
      </c>
      <c r="AK26" s="101">
        <v>0</v>
      </c>
      <c r="AL26" s="101">
        <v>0</v>
      </c>
      <c r="AM26" s="101">
        <v>375.27</v>
      </c>
      <c r="AN26" s="101">
        <v>0</v>
      </c>
      <c r="AO26" s="101">
        <v>286932.27</v>
      </c>
      <c r="AP26" s="102" t="s">
        <v>109</v>
      </c>
    </row>
    <row r="27" spans="1:42" s="103" customFormat="1" ht="30" x14ac:dyDescent="0.45">
      <c r="A27" s="100">
        <f>+'JGSE.16.3'!A27</f>
        <v>253001</v>
      </c>
      <c r="B27" s="101">
        <f>+'JGSE.16.3'!C27</f>
        <v>53379</v>
      </c>
      <c r="C27" s="101">
        <v>0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2" t="s">
        <v>109</v>
      </c>
      <c r="K27" s="101">
        <v>0</v>
      </c>
      <c r="L27" s="101">
        <v>0</v>
      </c>
      <c r="M27" s="101">
        <v>0</v>
      </c>
      <c r="N27" s="101">
        <v>0</v>
      </c>
      <c r="O27" s="101">
        <v>33951</v>
      </c>
      <c r="P27" s="101">
        <v>33951</v>
      </c>
      <c r="Q27" s="101">
        <v>33951</v>
      </c>
      <c r="R27" s="102" t="str">
        <f t="shared" si="5"/>
        <v>Adjudicación Directa</v>
      </c>
      <c r="S27" s="101">
        <v>0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101">
        <v>17851</v>
      </c>
      <c r="Z27" s="102" t="str">
        <f t="shared" si="6"/>
        <v>Adjudicación Directa</v>
      </c>
      <c r="AA27" s="101">
        <v>0</v>
      </c>
      <c r="AB27" s="101">
        <v>0</v>
      </c>
      <c r="AC27" s="101">
        <v>40</v>
      </c>
      <c r="AD27" s="101">
        <v>0</v>
      </c>
      <c r="AE27" s="101">
        <v>33951</v>
      </c>
      <c r="AF27" s="101">
        <v>33951</v>
      </c>
      <c r="AG27" s="101">
        <v>53419</v>
      </c>
      <c r="AH27" s="102" t="s">
        <v>109</v>
      </c>
      <c r="AI27" s="101">
        <v>0</v>
      </c>
      <c r="AJ27" s="101">
        <v>0</v>
      </c>
      <c r="AK27" s="101">
        <v>36005</v>
      </c>
      <c r="AL27" s="101">
        <v>0</v>
      </c>
      <c r="AM27" s="101">
        <v>0</v>
      </c>
      <c r="AN27" s="101">
        <v>0</v>
      </c>
      <c r="AO27" s="101">
        <v>37582</v>
      </c>
      <c r="AP27" s="102" t="s">
        <v>109</v>
      </c>
    </row>
    <row r="28" spans="1:42" s="103" customFormat="1" ht="30" x14ac:dyDescent="0.45">
      <c r="A28" s="100">
        <f>+'JGSE.16.3'!A28</f>
        <v>254001</v>
      </c>
      <c r="B28" s="101">
        <f>+'JGSE.16.3'!C28</f>
        <v>62843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2" t="s">
        <v>109</v>
      </c>
      <c r="K28" s="101">
        <v>0</v>
      </c>
      <c r="L28" s="101">
        <v>0</v>
      </c>
      <c r="M28" s="101">
        <v>0</v>
      </c>
      <c r="N28" s="101">
        <v>0</v>
      </c>
      <c r="O28" s="101">
        <v>53526</v>
      </c>
      <c r="P28" s="101">
        <v>53526</v>
      </c>
      <c r="Q28" s="101">
        <v>53526</v>
      </c>
      <c r="R28" s="102" t="str">
        <f t="shared" si="5"/>
        <v>Adjudicación Directa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8627</v>
      </c>
      <c r="Z28" s="102" t="str">
        <f t="shared" si="6"/>
        <v>Adjudicación Directa</v>
      </c>
      <c r="AA28" s="101">
        <v>0</v>
      </c>
      <c r="AB28" s="101">
        <v>0</v>
      </c>
      <c r="AC28" s="101">
        <v>0</v>
      </c>
      <c r="AD28" s="101">
        <v>0</v>
      </c>
      <c r="AE28" s="101">
        <v>53526</v>
      </c>
      <c r="AF28" s="101">
        <v>53526</v>
      </c>
      <c r="AG28" s="101">
        <v>62843</v>
      </c>
      <c r="AH28" s="102" t="s">
        <v>109</v>
      </c>
      <c r="AI28" s="101">
        <v>0</v>
      </c>
      <c r="AJ28" s="101">
        <v>0</v>
      </c>
      <c r="AK28" s="101">
        <v>14135</v>
      </c>
      <c r="AL28" s="101">
        <v>0</v>
      </c>
      <c r="AM28" s="101">
        <v>0</v>
      </c>
      <c r="AN28" s="101">
        <v>0</v>
      </c>
      <c r="AO28" s="101">
        <v>14825</v>
      </c>
      <c r="AP28" s="102" t="s">
        <v>109</v>
      </c>
    </row>
    <row r="29" spans="1:42" s="103" customFormat="1" ht="30" x14ac:dyDescent="0.45">
      <c r="A29" s="100">
        <f>+'JGSE.16.3'!A29</f>
        <v>255001</v>
      </c>
      <c r="B29" s="101">
        <f>+'JGSE.16.3'!C29</f>
        <v>60529</v>
      </c>
      <c r="C29" s="101">
        <v>0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2" t="s">
        <v>109</v>
      </c>
      <c r="K29" s="101">
        <v>0</v>
      </c>
      <c r="L29" s="101">
        <v>0</v>
      </c>
      <c r="M29" s="101">
        <v>0</v>
      </c>
      <c r="N29" s="101">
        <v>7999</v>
      </c>
      <c r="O29" s="101">
        <v>0</v>
      </c>
      <c r="P29" s="101">
        <v>0</v>
      </c>
      <c r="Q29" s="101">
        <v>52530</v>
      </c>
      <c r="R29" s="102" t="str">
        <f t="shared" si="5"/>
        <v>Adjudicación Directa</v>
      </c>
      <c r="S29" s="101">
        <v>0</v>
      </c>
      <c r="T29" s="101">
        <v>0</v>
      </c>
      <c r="U29" s="101">
        <v>0</v>
      </c>
      <c r="V29" s="101">
        <v>0</v>
      </c>
      <c r="W29" s="101">
        <v>0</v>
      </c>
      <c r="X29" s="101">
        <v>0</v>
      </c>
      <c r="Y29" s="101">
        <v>0</v>
      </c>
      <c r="Z29" s="102" t="str">
        <f t="shared" si="6"/>
        <v>Adjudicación Directa</v>
      </c>
      <c r="AA29" s="101">
        <v>0</v>
      </c>
      <c r="AB29" s="101">
        <v>0</v>
      </c>
      <c r="AC29" s="101">
        <v>0</v>
      </c>
      <c r="AD29" s="101">
        <v>7999</v>
      </c>
      <c r="AE29" s="101">
        <v>0</v>
      </c>
      <c r="AF29" s="101">
        <v>0</v>
      </c>
      <c r="AG29" s="101">
        <v>52530</v>
      </c>
      <c r="AH29" s="102" t="s">
        <v>109</v>
      </c>
      <c r="AI29" s="101">
        <v>0</v>
      </c>
      <c r="AJ29" s="101"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2" t="s">
        <v>109</v>
      </c>
    </row>
    <row r="30" spans="1:42" s="103" customFormat="1" ht="30" x14ac:dyDescent="0.45">
      <c r="A30" s="100">
        <f>+'JGSE.16.3'!A30</f>
        <v>256001</v>
      </c>
      <c r="B30" s="101">
        <f>+'JGSE.16.3'!C30</f>
        <v>1300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2" t="s">
        <v>109</v>
      </c>
      <c r="K30" s="101">
        <v>0</v>
      </c>
      <c r="L30" s="101">
        <v>0</v>
      </c>
      <c r="M30" s="101">
        <v>1333.8400000000001</v>
      </c>
      <c r="N30" s="101">
        <v>162</v>
      </c>
      <c r="O30" s="101">
        <v>0</v>
      </c>
      <c r="P30" s="101">
        <v>0</v>
      </c>
      <c r="Q30" s="101">
        <v>1771.8400000000001</v>
      </c>
      <c r="R30" s="102" t="str">
        <f t="shared" si="5"/>
        <v>Adjudicación Directa</v>
      </c>
      <c r="S30" s="101">
        <v>0</v>
      </c>
      <c r="T30" s="101">
        <v>0</v>
      </c>
      <c r="U30" s="101">
        <v>1856</v>
      </c>
      <c r="V30" s="101">
        <v>0</v>
      </c>
      <c r="W30" s="101">
        <v>0</v>
      </c>
      <c r="X30" s="101">
        <v>0</v>
      </c>
      <c r="Y30" s="101">
        <v>2556</v>
      </c>
      <c r="Z30" s="102" t="str">
        <f t="shared" si="6"/>
        <v>Adjudicación Directa</v>
      </c>
      <c r="AA30" s="101">
        <v>0</v>
      </c>
      <c r="AB30" s="101">
        <v>0</v>
      </c>
      <c r="AC30" s="101">
        <v>3189.84</v>
      </c>
      <c r="AD30" s="101">
        <v>162</v>
      </c>
      <c r="AE30" s="101">
        <v>0</v>
      </c>
      <c r="AF30" s="101">
        <v>0</v>
      </c>
      <c r="AG30" s="101">
        <v>4327.84</v>
      </c>
      <c r="AH30" s="102" t="s">
        <v>109</v>
      </c>
      <c r="AI30" s="101">
        <v>0</v>
      </c>
      <c r="AJ30" s="101"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2" t="s">
        <v>109</v>
      </c>
    </row>
    <row r="31" spans="1:42" s="103" customFormat="1" ht="28.25" customHeight="1" x14ac:dyDescent="0.45">
      <c r="A31" s="100">
        <v>259001</v>
      </c>
      <c r="B31" s="101">
        <v>0</v>
      </c>
      <c r="C31" s="101">
        <v>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01">
        <v>0</v>
      </c>
      <c r="J31" s="102" t="s">
        <v>109</v>
      </c>
      <c r="K31" s="101">
        <v>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0</v>
      </c>
      <c r="R31" s="102" t="str">
        <f t="shared" si="5"/>
        <v>Adjudicación Directa</v>
      </c>
      <c r="S31" s="101">
        <v>0</v>
      </c>
      <c r="T31" s="101">
        <v>0</v>
      </c>
      <c r="U31" s="101">
        <v>1999.8400000000001</v>
      </c>
      <c r="V31" s="101">
        <v>0</v>
      </c>
      <c r="W31" s="101">
        <v>0</v>
      </c>
      <c r="X31" s="101">
        <v>0</v>
      </c>
      <c r="Y31" s="101">
        <v>1999.8400000000001</v>
      </c>
      <c r="Z31" s="102" t="str">
        <f t="shared" si="6"/>
        <v>Adjudicación Directa</v>
      </c>
      <c r="AA31" s="101">
        <v>0</v>
      </c>
      <c r="AB31" s="101">
        <v>0</v>
      </c>
      <c r="AC31" s="101">
        <v>1999.8400000000001</v>
      </c>
      <c r="AD31" s="101">
        <v>0</v>
      </c>
      <c r="AE31" s="101">
        <v>0</v>
      </c>
      <c r="AF31" s="101">
        <v>0</v>
      </c>
      <c r="AG31" s="101">
        <v>1999.8400000000001</v>
      </c>
      <c r="AH31" s="102" t="s">
        <v>109</v>
      </c>
      <c r="AI31" s="101">
        <v>0</v>
      </c>
      <c r="AJ31" s="101">
        <v>0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02" t="s">
        <v>109</v>
      </c>
    </row>
    <row r="32" spans="1:42" s="103" customFormat="1" ht="35.4" customHeight="1" x14ac:dyDescent="0.45">
      <c r="A32" s="100">
        <f>+'JGSE.16.3'!A32</f>
        <v>261001</v>
      </c>
      <c r="B32" s="101">
        <f>+'JGSE.16.3'!C32</f>
        <v>495390</v>
      </c>
      <c r="C32" s="101">
        <v>0</v>
      </c>
      <c r="D32" s="101">
        <v>0</v>
      </c>
      <c r="E32" s="101">
        <v>0</v>
      </c>
      <c r="F32" s="101">
        <v>0</v>
      </c>
      <c r="G32" s="101">
        <v>3998.95</v>
      </c>
      <c r="H32" s="101">
        <v>11848.41</v>
      </c>
      <c r="I32" s="101">
        <v>59360.54</v>
      </c>
      <c r="J32" s="102" t="s">
        <v>110</v>
      </c>
      <c r="K32" s="101">
        <v>0</v>
      </c>
      <c r="L32" s="101">
        <v>0</v>
      </c>
      <c r="M32" s="101">
        <v>4197.24</v>
      </c>
      <c r="N32" s="101">
        <v>0</v>
      </c>
      <c r="O32" s="101">
        <v>7849.46</v>
      </c>
      <c r="P32" s="101">
        <v>9441.1399999999976</v>
      </c>
      <c r="Q32" s="101">
        <v>154315.56</v>
      </c>
      <c r="R32" s="102" t="str">
        <f t="shared" si="5"/>
        <v>Licitación Pública</v>
      </c>
      <c r="S32" s="101">
        <v>0</v>
      </c>
      <c r="T32" s="101">
        <v>0</v>
      </c>
      <c r="U32" s="101">
        <v>0</v>
      </c>
      <c r="V32" s="101">
        <v>1407.45</v>
      </c>
      <c r="W32" s="101">
        <v>11450.580000000002</v>
      </c>
      <c r="X32" s="101">
        <v>7557.0399999999991</v>
      </c>
      <c r="Y32" s="101">
        <v>131226.09</v>
      </c>
      <c r="Z32" s="102" t="str">
        <f t="shared" si="6"/>
        <v>Licitación Pública</v>
      </c>
      <c r="AA32" s="101">
        <v>0</v>
      </c>
      <c r="AB32" s="101">
        <v>0</v>
      </c>
      <c r="AC32" s="101">
        <v>6885.62</v>
      </c>
      <c r="AD32" s="101">
        <v>1407.45</v>
      </c>
      <c r="AE32" s="101">
        <v>28846.590000000004</v>
      </c>
      <c r="AF32" s="101">
        <v>28846.589999999997</v>
      </c>
      <c r="AG32" s="101">
        <v>500868.17</v>
      </c>
      <c r="AH32" s="102" t="s">
        <v>110</v>
      </c>
      <c r="AI32" s="101">
        <v>0</v>
      </c>
      <c r="AJ32" s="101">
        <v>0</v>
      </c>
      <c r="AK32" s="101">
        <v>26967.72</v>
      </c>
      <c r="AL32" s="101">
        <v>0</v>
      </c>
      <c r="AM32" s="101">
        <v>5547.6</v>
      </c>
      <c r="AN32" s="101">
        <v>0</v>
      </c>
      <c r="AO32" s="101">
        <v>180245.32</v>
      </c>
      <c r="AP32" s="102" t="s">
        <v>110</v>
      </c>
    </row>
    <row r="33" spans="1:42" s="103" customFormat="1" ht="35.4" customHeight="1" x14ac:dyDescent="0.45">
      <c r="A33" s="100">
        <v>271001</v>
      </c>
      <c r="B33" s="101">
        <v>0</v>
      </c>
      <c r="C33" s="101">
        <v>0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2" t="s">
        <v>109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2" t="str">
        <f t="shared" si="5"/>
        <v>Adjudicación Directa</v>
      </c>
      <c r="S33" s="101">
        <v>0</v>
      </c>
      <c r="T33" s="101">
        <v>0</v>
      </c>
      <c r="U33" s="101">
        <v>0</v>
      </c>
      <c r="V33" s="101">
        <v>0</v>
      </c>
      <c r="W33" s="101">
        <v>0</v>
      </c>
      <c r="X33" s="101">
        <v>0</v>
      </c>
      <c r="Y33" s="101">
        <v>0</v>
      </c>
      <c r="Z33" s="102" t="str">
        <f t="shared" si="6"/>
        <v>Adjudicación Directa</v>
      </c>
      <c r="AA33" s="101">
        <v>150000</v>
      </c>
      <c r="AB33" s="101">
        <v>0</v>
      </c>
      <c r="AC33" s="101">
        <v>0</v>
      </c>
      <c r="AD33" s="101">
        <v>0</v>
      </c>
      <c r="AE33" s="101">
        <v>0</v>
      </c>
      <c r="AF33" s="101">
        <v>0</v>
      </c>
      <c r="AG33" s="101">
        <v>150000</v>
      </c>
      <c r="AH33" s="102" t="s">
        <v>109</v>
      </c>
      <c r="AI33" s="101">
        <v>150000</v>
      </c>
      <c r="AJ33" s="101">
        <v>150000</v>
      </c>
      <c r="AK33" s="101">
        <v>33611.94</v>
      </c>
      <c r="AL33" s="101">
        <v>0</v>
      </c>
      <c r="AM33" s="101">
        <v>0</v>
      </c>
      <c r="AN33" s="101">
        <v>0</v>
      </c>
      <c r="AO33" s="101">
        <v>33611.94</v>
      </c>
      <c r="AP33" s="102" t="s">
        <v>109</v>
      </c>
    </row>
    <row r="34" spans="1:42" s="103" customFormat="1" ht="30" x14ac:dyDescent="0.45">
      <c r="A34" s="100">
        <f>+'JGSE.16.3'!A34</f>
        <v>272001</v>
      </c>
      <c r="B34" s="101">
        <f>+'JGSE.16.3'!C34</f>
        <v>26026</v>
      </c>
      <c r="C34" s="101">
        <v>0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2" t="s">
        <v>109</v>
      </c>
      <c r="K34" s="101">
        <v>0</v>
      </c>
      <c r="L34" s="101">
        <v>0</v>
      </c>
      <c r="M34" s="101">
        <v>547.48</v>
      </c>
      <c r="N34" s="101">
        <v>14603.6</v>
      </c>
      <c r="O34" s="101">
        <v>1584.2</v>
      </c>
      <c r="P34" s="101">
        <v>8518.6</v>
      </c>
      <c r="Q34" s="101">
        <v>3802.4800000000005</v>
      </c>
      <c r="R34" s="102" t="str">
        <f t="shared" si="5"/>
        <v>Adjudicación Directa</v>
      </c>
      <c r="S34" s="101">
        <v>0</v>
      </c>
      <c r="T34" s="101">
        <v>0</v>
      </c>
      <c r="U34" s="101">
        <v>0</v>
      </c>
      <c r="V34" s="101">
        <v>527.11999999999989</v>
      </c>
      <c r="W34" s="101">
        <v>6934.4</v>
      </c>
      <c r="X34" s="101">
        <v>0</v>
      </c>
      <c r="Y34" s="101">
        <v>7640.28</v>
      </c>
      <c r="Z34" s="102" t="str">
        <f t="shared" si="6"/>
        <v>Adjudicación Directa</v>
      </c>
      <c r="AA34" s="101">
        <v>0</v>
      </c>
      <c r="AB34" s="101">
        <v>0</v>
      </c>
      <c r="AC34" s="101">
        <v>547.48</v>
      </c>
      <c r="AD34" s="101">
        <v>15130.720000000001</v>
      </c>
      <c r="AE34" s="101">
        <v>8518.6</v>
      </c>
      <c r="AF34" s="101">
        <v>8518.6</v>
      </c>
      <c r="AG34" s="101">
        <v>11442.76</v>
      </c>
      <c r="AH34" s="102" t="s">
        <v>109</v>
      </c>
      <c r="AI34" s="101">
        <v>0</v>
      </c>
      <c r="AJ34" s="101"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2" t="s">
        <v>109</v>
      </c>
    </row>
    <row r="35" spans="1:42" s="103" customFormat="1" ht="30" x14ac:dyDescent="0.45">
      <c r="A35" s="100">
        <v>273001</v>
      </c>
      <c r="B35" s="101">
        <v>0</v>
      </c>
      <c r="C35" s="101">
        <v>0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2" t="s">
        <v>109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2" t="str">
        <f t="shared" si="5"/>
        <v>Adjudicación Directa</v>
      </c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101">
        <v>0</v>
      </c>
      <c r="Z35" s="102" t="str">
        <f t="shared" si="6"/>
        <v>Adjudicación Directa</v>
      </c>
      <c r="AA35" s="101">
        <v>200000</v>
      </c>
      <c r="AB35" s="101">
        <v>0</v>
      </c>
      <c r="AC35" s="101">
        <v>0</v>
      </c>
      <c r="AD35" s="101">
        <v>0</v>
      </c>
      <c r="AE35" s="101">
        <v>0</v>
      </c>
      <c r="AF35" s="101">
        <v>0</v>
      </c>
      <c r="AG35" s="101">
        <v>200000</v>
      </c>
      <c r="AH35" s="102" t="s">
        <v>109</v>
      </c>
      <c r="AI35" s="101">
        <v>200000</v>
      </c>
      <c r="AJ35" s="101">
        <v>200000</v>
      </c>
      <c r="AK35" s="101">
        <v>14112.41</v>
      </c>
      <c r="AL35" s="101">
        <v>0</v>
      </c>
      <c r="AM35" s="101">
        <v>0</v>
      </c>
      <c r="AN35" s="101">
        <v>0</v>
      </c>
      <c r="AO35" s="101">
        <v>14112.41</v>
      </c>
      <c r="AP35" s="102" t="s">
        <v>109</v>
      </c>
    </row>
    <row r="36" spans="1:42" s="103" customFormat="1" ht="30" x14ac:dyDescent="0.45">
      <c r="A36" s="100">
        <f>+'JGSE.16.3'!A36</f>
        <v>274001</v>
      </c>
      <c r="B36" s="101">
        <f>+'JGSE.16.3'!C36</f>
        <v>4000</v>
      </c>
      <c r="C36" s="101">
        <v>0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2" t="s">
        <v>109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2" t="str">
        <f t="shared" si="5"/>
        <v>Adjudicación Directa</v>
      </c>
      <c r="S36" s="101">
        <v>0</v>
      </c>
      <c r="T36" s="101">
        <v>0</v>
      </c>
      <c r="U36" s="101">
        <v>0</v>
      </c>
      <c r="V36" s="101">
        <v>0</v>
      </c>
      <c r="W36" s="101">
        <v>0</v>
      </c>
      <c r="X36" s="101">
        <v>0</v>
      </c>
      <c r="Y36" s="101">
        <v>4000</v>
      </c>
      <c r="Z36" s="102" t="str">
        <f t="shared" si="6"/>
        <v>Adjudicación Directa</v>
      </c>
      <c r="AA36" s="101">
        <v>0</v>
      </c>
      <c r="AB36" s="101">
        <v>0</v>
      </c>
      <c r="AC36" s="101">
        <v>0</v>
      </c>
      <c r="AD36" s="101">
        <v>0</v>
      </c>
      <c r="AE36" s="101">
        <v>0</v>
      </c>
      <c r="AF36" s="101">
        <v>0</v>
      </c>
      <c r="AG36" s="101">
        <v>4000</v>
      </c>
      <c r="AH36" s="102" t="s">
        <v>109</v>
      </c>
      <c r="AI36" s="101">
        <v>0</v>
      </c>
      <c r="AJ36" s="101"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02" t="s">
        <v>109</v>
      </c>
    </row>
    <row r="37" spans="1:42" s="103" customFormat="1" ht="30" x14ac:dyDescent="0.45">
      <c r="A37" s="100">
        <f>+'JGSE.16.3'!A37</f>
        <v>291001</v>
      </c>
      <c r="B37" s="101">
        <f>+'JGSE.16.3'!C37</f>
        <v>36892</v>
      </c>
      <c r="C37" s="101">
        <v>0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2" t="s">
        <v>109</v>
      </c>
      <c r="K37" s="101">
        <v>0</v>
      </c>
      <c r="L37" s="101">
        <v>0</v>
      </c>
      <c r="M37" s="101">
        <v>0</v>
      </c>
      <c r="N37" s="101">
        <v>2644.6699999999996</v>
      </c>
      <c r="O37" s="101">
        <v>0</v>
      </c>
      <c r="P37" s="101">
        <v>915.8</v>
      </c>
      <c r="Q37" s="101">
        <v>11471.53</v>
      </c>
      <c r="R37" s="102" t="str">
        <f t="shared" si="5"/>
        <v>Adjudicación Directa</v>
      </c>
      <c r="S37" s="101">
        <v>0</v>
      </c>
      <c r="T37" s="101">
        <v>0</v>
      </c>
      <c r="U37" s="101">
        <v>0</v>
      </c>
      <c r="V37" s="101">
        <v>1050.0999999999999</v>
      </c>
      <c r="W37" s="101">
        <v>915.8</v>
      </c>
      <c r="X37" s="101">
        <v>10000</v>
      </c>
      <c r="Y37" s="101">
        <v>11725.7</v>
      </c>
      <c r="Z37" s="102" t="str">
        <f t="shared" si="6"/>
        <v>Adjudicación Directa</v>
      </c>
      <c r="AA37" s="101">
        <v>50000</v>
      </c>
      <c r="AB37" s="101">
        <v>0</v>
      </c>
      <c r="AC37" s="101">
        <v>0</v>
      </c>
      <c r="AD37" s="101">
        <v>3694.7699999999995</v>
      </c>
      <c r="AE37" s="101">
        <v>10915.8</v>
      </c>
      <c r="AF37" s="101">
        <v>10915.8</v>
      </c>
      <c r="AG37" s="101">
        <v>83197.23</v>
      </c>
      <c r="AH37" s="102" t="s">
        <v>109</v>
      </c>
      <c r="AI37" s="101">
        <v>50000</v>
      </c>
      <c r="AJ37" s="101">
        <v>25000</v>
      </c>
      <c r="AK37" s="101">
        <v>0</v>
      </c>
      <c r="AL37" s="101">
        <v>10000</v>
      </c>
      <c r="AM37" s="101">
        <v>10000</v>
      </c>
      <c r="AN37" s="101">
        <v>0</v>
      </c>
      <c r="AO37" s="101">
        <v>25000</v>
      </c>
      <c r="AP37" s="102" t="s">
        <v>109</v>
      </c>
    </row>
    <row r="38" spans="1:42" s="103" customFormat="1" ht="27.65" customHeight="1" x14ac:dyDescent="0.45">
      <c r="A38" s="100">
        <v>292001</v>
      </c>
      <c r="B38" s="101">
        <v>0</v>
      </c>
      <c r="C38" s="101">
        <v>0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2" t="s">
        <v>109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2" t="str">
        <f t="shared" si="5"/>
        <v>Adjudicación Directa</v>
      </c>
      <c r="S38" s="101">
        <v>0</v>
      </c>
      <c r="T38" s="101">
        <v>0</v>
      </c>
      <c r="U38" s="101">
        <v>2576</v>
      </c>
      <c r="V38" s="101">
        <v>0</v>
      </c>
      <c r="W38" s="101">
        <v>0</v>
      </c>
      <c r="X38" s="101">
        <v>0</v>
      </c>
      <c r="Y38" s="101">
        <v>2576</v>
      </c>
      <c r="Z38" s="102" t="str">
        <f t="shared" si="6"/>
        <v>Adjudicación Directa</v>
      </c>
      <c r="AA38" s="101">
        <v>0</v>
      </c>
      <c r="AB38" s="101">
        <v>0</v>
      </c>
      <c r="AC38" s="101">
        <v>3276</v>
      </c>
      <c r="AD38" s="101">
        <v>0</v>
      </c>
      <c r="AE38" s="101">
        <v>0</v>
      </c>
      <c r="AF38" s="101">
        <v>0</v>
      </c>
      <c r="AG38" s="101">
        <v>3276</v>
      </c>
      <c r="AH38" s="102" t="s">
        <v>109</v>
      </c>
      <c r="AI38" s="101">
        <v>0</v>
      </c>
      <c r="AJ38" s="101">
        <v>0</v>
      </c>
      <c r="AK38" s="101">
        <v>1100</v>
      </c>
      <c r="AL38" s="101">
        <v>0</v>
      </c>
      <c r="AM38" s="101">
        <v>0</v>
      </c>
      <c r="AN38" s="101">
        <v>0</v>
      </c>
      <c r="AO38" s="101">
        <v>1100</v>
      </c>
      <c r="AP38" s="102" t="s">
        <v>109</v>
      </c>
    </row>
    <row r="39" spans="1:42" ht="30" x14ac:dyDescent="0.45">
      <c r="A39" s="76">
        <f>+'JGSE.16.3'!A39</f>
        <v>293001</v>
      </c>
      <c r="B39" s="1">
        <f>+'JGSE.16.3'!C39</f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78" t="s">
        <v>109</v>
      </c>
      <c r="K39" s="1">
        <v>0</v>
      </c>
      <c r="L39" s="1">
        <v>0</v>
      </c>
      <c r="M39" s="1">
        <v>10890</v>
      </c>
      <c r="N39" s="1">
        <v>0</v>
      </c>
      <c r="O39" s="1">
        <v>0</v>
      </c>
      <c r="P39" s="1">
        <v>0</v>
      </c>
      <c r="Q39" s="1">
        <v>10890</v>
      </c>
      <c r="R39" s="78" t="str">
        <f t="shared" si="5"/>
        <v>Adjudicación Directa</v>
      </c>
      <c r="S39" s="1">
        <v>0</v>
      </c>
      <c r="T39" s="1">
        <v>0</v>
      </c>
      <c r="U39" s="1">
        <v>25000</v>
      </c>
      <c r="V39" s="1">
        <v>0</v>
      </c>
      <c r="W39" s="1">
        <v>0</v>
      </c>
      <c r="X39" s="1">
        <v>0</v>
      </c>
      <c r="Y39" s="1">
        <v>25000</v>
      </c>
      <c r="Z39" s="78" t="str">
        <f t="shared" si="6"/>
        <v>Adjudicación Directa</v>
      </c>
      <c r="AA39" s="1">
        <v>0</v>
      </c>
      <c r="AB39" s="1">
        <v>0</v>
      </c>
      <c r="AC39" s="1">
        <v>35890</v>
      </c>
      <c r="AD39" s="1">
        <v>0</v>
      </c>
      <c r="AE39" s="1">
        <v>0</v>
      </c>
      <c r="AF39" s="1">
        <v>0</v>
      </c>
      <c r="AG39" s="1">
        <v>35890</v>
      </c>
      <c r="AH39" s="78" t="s">
        <v>109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78" t="s">
        <v>109</v>
      </c>
    </row>
    <row r="40" spans="1:42" x14ac:dyDescent="0.45">
      <c r="A40" s="76">
        <f>+'JGSE.16.3'!A40</f>
        <v>294001</v>
      </c>
      <c r="B40" s="1">
        <f>+'JGSE.16.3'!C40</f>
        <v>243885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78" t="s">
        <v>110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4486</v>
      </c>
      <c r="Q40" s="1">
        <v>0</v>
      </c>
      <c r="R40" s="78" t="str">
        <f t="shared" si="5"/>
        <v>Licitación Pública</v>
      </c>
      <c r="S40" s="1">
        <v>0</v>
      </c>
      <c r="T40" s="1">
        <v>0</v>
      </c>
      <c r="U40" s="1">
        <v>0</v>
      </c>
      <c r="V40" s="1">
        <v>0</v>
      </c>
      <c r="W40" s="1">
        <v>248371</v>
      </c>
      <c r="X40" s="1">
        <v>243885</v>
      </c>
      <c r="Y40" s="1">
        <v>243885</v>
      </c>
      <c r="Z40" s="78" t="str">
        <f t="shared" si="6"/>
        <v>Licitación Pública</v>
      </c>
      <c r="AA40" s="1">
        <v>0</v>
      </c>
      <c r="AB40" s="1">
        <v>0</v>
      </c>
      <c r="AC40" s="1">
        <v>0</v>
      </c>
      <c r="AD40" s="1">
        <v>0</v>
      </c>
      <c r="AE40" s="1">
        <v>248371</v>
      </c>
      <c r="AF40" s="1">
        <v>248371</v>
      </c>
      <c r="AG40" s="1">
        <v>243885</v>
      </c>
      <c r="AH40" s="78" t="s">
        <v>110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78" t="s">
        <v>110</v>
      </c>
    </row>
    <row r="41" spans="1:42" s="75" customFormat="1" x14ac:dyDescent="0.45">
      <c r="A41" s="93">
        <v>3000</v>
      </c>
      <c r="B41" s="74">
        <f>SUM(B42:B65)</f>
        <v>7447359.4000000004</v>
      </c>
      <c r="C41" s="74">
        <f t="shared" ref="C41:I41" si="7">SUM(C42:C65)</f>
        <v>0</v>
      </c>
      <c r="D41" s="74">
        <f t="shared" si="7"/>
        <v>0</v>
      </c>
      <c r="E41" s="74">
        <f t="shared" si="7"/>
        <v>62876.740000000005</v>
      </c>
      <c r="F41" s="74">
        <f t="shared" si="7"/>
        <v>102143.36</v>
      </c>
      <c r="G41" s="74">
        <f t="shared" si="7"/>
        <v>0</v>
      </c>
      <c r="H41" s="74">
        <f t="shared" si="7"/>
        <v>68754.700000000012</v>
      </c>
      <c r="I41" s="74">
        <f t="shared" si="7"/>
        <v>1082220.68</v>
      </c>
      <c r="J41" s="79"/>
      <c r="K41" s="74">
        <f>SUM(K42:K65)</f>
        <v>333050</v>
      </c>
      <c r="L41" s="74">
        <f t="shared" ref="L41:Q41" si="8">SUM(L42:L65)</f>
        <v>0</v>
      </c>
      <c r="M41" s="74">
        <f t="shared" si="8"/>
        <v>125891.6</v>
      </c>
      <c r="N41" s="74">
        <f t="shared" si="8"/>
        <v>196764.24</v>
      </c>
      <c r="O41" s="74">
        <f t="shared" si="8"/>
        <v>256508.47000000003</v>
      </c>
      <c r="P41" s="74">
        <f t="shared" si="8"/>
        <v>1547763.84</v>
      </c>
      <c r="Q41" s="74">
        <f t="shared" si="8"/>
        <v>1617549.99</v>
      </c>
      <c r="R41" s="74"/>
      <c r="S41" s="74">
        <f>SUM(S42:S65)</f>
        <v>120846</v>
      </c>
      <c r="T41" s="74">
        <f t="shared" ref="T41:Y41" si="9">SUM(T42:T65)</f>
        <v>0</v>
      </c>
      <c r="U41" s="74">
        <f t="shared" si="9"/>
        <v>147526.79999999999</v>
      </c>
      <c r="V41" s="74">
        <f t="shared" si="9"/>
        <v>414455.38</v>
      </c>
      <c r="W41" s="74">
        <f t="shared" si="9"/>
        <v>1689278.52</v>
      </c>
      <c r="X41" s="74">
        <f t="shared" si="9"/>
        <v>559141.92000000004</v>
      </c>
      <c r="Y41" s="74">
        <f t="shared" si="9"/>
        <v>2276868.0200000005</v>
      </c>
      <c r="Z41" s="74"/>
      <c r="AA41" s="74">
        <f>SUM(AA42:AA65)</f>
        <v>7434742</v>
      </c>
      <c r="AB41" s="74">
        <f t="shared" ref="AB41:AG41" si="10">SUM(AB42:AB65)</f>
        <v>0</v>
      </c>
      <c r="AC41" s="74">
        <f t="shared" si="10"/>
        <v>336348.13999999996</v>
      </c>
      <c r="AD41" s="74">
        <f t="shared" si="10"/>
        <v>713362.9800000001</v>
      </c>
      <c r="AE41" s="74">
        <f t="shared" si="10"/>
        <v>2175660.4600000004</v>
      </c>
      <c r="AF41" s="74">
        <f t="shared" si="10"/>
        <v>2175660.4600000004</v>
      </c>
      <c r="AG41" s="74">
        <f t="shared" si="10"/>
        <v>14524895.159999998</v>
      </c>
      <c r="AH41" s="74"/>
      <c r="AI41" s="74">
        <f>SUM(AI42:AI65)</f>
        <v>7063230.8200000003</v>
      </c>
      <c r="AJ41" s="74">
        <f t="shared" ref="AJ41:AO41" si="11">SUM(AJ42:AJ65)</f>
        <v>3176378.06</v>
      </c>
      <c r="AK41" s="74">
        <f t="shared" si="11"/>
        <v>129209.90000000001</v>
      </c>
      <c r="AL41" s="74">
        <f t="shared" si="11"/>
        <v>214896.52000000002</v>
      </c>
      <c r="AM41" s="74">
        <f t="shared" si="11"/>
        <v>1291385.2600000002</v>
      </c>
      <c r="AN41" s="74">
        <f t="shared" si="11"/>
        <v>1061511.7899999998</v>
      </c>
      <c r="AO41" s="74">
        <f t="shared" si="11"/>
        <v>6368523.6099999994</v>
      </c>
      <c r="AP41" s="79"/>
    </row>
    <row r="42" spans="1:42" s="52" customFormat="1" x14ac:dyDescent="0.45">
      <c r="A42" s="66">
        <f>+'JGSE.16.3'!A42</f>
        <v>314001</v>
      </c>
      <c r="B42" s="77">
        <f>+'JGSE.16.3'!C42</f>
        <v>117671.6</v>
      </c>
      <c r="C42" s="77">
        <v>0</v>
      </c>
      <c r="D42" s="77">
        <v>0</v>
      </c>
      <c r="E42" s="77">
        <v>0</v>
      </c>
      <c r="F42" s="77">
        <v>2328.4</v>
      </c>
      <c r="G42" s="77">
        <v>0</v>
      </c>
      <c r="H42" s="77">
        <v>2408.6000000000004</v>
      </c>
      <c r="I42" s="77">
        <v>25263</v>
      </c>
      <c r="J42" s="77" t="s">
        <v>110</v>
      </c>
      <c r="K42" s="77">
        <v>0</v>
      </c>
      <c r="L42" s="77">
        <v>0</v>
      </c>
      <c r="M42" s="77">
        <v>0</v>
      </c>
      <c r="N42" s="77">
        <v>5567.4</v>
      </c>
      <c r="O42" s="77">
        <v>2408.6</v>
      </c>
      <c r="P42" s="77">
        <v>0</v>
      </c>
      <c r="Q42" s="77">
        <v>26841.200000000001</v>
      </c>
      <c r="R42" s="77" t="str">
        <f>+J42</f>
        <v>Licitación Pública</v>
      </c>
      <c r="S42" s="77">
        <v>0</v>
      </c>
      <c r="T42" s="77">
        <v>0</v>
      </c>
      <c r="U42" s="77">
        <v>0</v>
      </c>
      <c r="V42" s="77">
        <v>0</v>
      </c>
      <c r="W42" s="77">
        <v>0</v>
      </c>
      <c r="X42" s="77">
        <v>2.3999999999985446</v>
      </c>
      <c r="Y42" s="77">
        <v>29997.600000000002</v>
      </c>
      <c r="Z42" s="78" t="str">
        <f t="shared" si="6"/>
        <v>Licitación Pública</v>
      </c>
      <c r="AA42" s="77">
        <v>0</v>
      </c>
      <c r="AB42" s="77">
        <v>0</v>
      </c>
      <c r="AC42" s="77">
        <v>0</v>
      </c>
      <c r="AD42" s="77">
        <v>7895.7999999999993</v>
      </c>
      <c r="AE42" s="77">
        <v>2410.9999999999991</v>
      </c>
      <c r="AF42" s="77">
        <v>2410.9999999999991</v>
      </c>
      <c r="AG42" s="77">
        <v>112104.20000000001</v>
      </c>
      <c r="AH42" s="77" t="s">
        <v>110</v>
      </c>
      <c r="AI42" s="77">
        <v>0</v>
      </c>
      <c r="AJ42" s="77">
        <v>0</v>
      </c>
      <c r="AK42" s="77">
        <v>0</v>
      </c>
      <c r="AL42" s="77">
        <v>4.7999999999992724</v>
      </c>
      <c r="AM42" s="77">
        <v>2.399999999999272</v>
      </c>
      <c r="AN42" s="77">
        <v>0</v>
      </c>
      <c r="AO42" s="77">
        <v>29997.600000000002</v>
      </c>
      <c r="AP42" s="77" t="s">
        <v>110</v>
      </c>
    </row>
    <row r="43" spans="1:42" s="52" customFormat="1" x14ac:dyDescent="0.45">
      <c r="A43" s="66">
        <f>+'JGSE.16.3'!A43</f>
        <v>316003</v>
      </c>
      <c r="B43" s="77">
        <f>+'JGSE.16.3'!C43</f>
        <v>595984.1</v>
      </c>
      <c r="C43" s="77">
        <v>0</v>
      </c>
      <c r="D43" s="77">
        <v>0</v>
      </c>
      <c r="E43" s="77">
        <v>0</v>
      </c>
      <c r="F43" s="77">
        <v>8245.9</v>
      </c>
      <c r="G43" s="77">
        <v>0</v>
      </c>
      <c r="H43" s="77">
        <v>49679.100000000006</v>
      </c>
      <c r="I43" s="77">
        <v>183767</v>
      </c>
      <c r="J43" s="77" t="s">
        <v>110</v>
      </c>
      <c r="K43" s="77">
        <v>120846</v>
      </c>
      <c r="L43" s="77">
        <v>0</v>
      </c>
      <c r="M43" s="77">
        <v>0</v>
      </c>
      <c r="N43" s="77">
        <v>69648.239999999991</v>
      </c>
      <c r="O43" s="77">
        <v>49679.1</v>
      </c>
      <c r="P43" s="77">
        <v>19136.460000000014</v>
      </c>
      <c r="Q43" s="77">
        <v>202586.4</v>
      </c>
      <c r="R43" s="77" t="str">
        <f t="shared" ref="R43:R65" si="12">+J43</f>
        <v>Licitación Pública</v>
      </c>
      <c r="S43" s="77">
        <v>120846</v>
      </c>
      <c r="T43" s="77">
        <v>0</v>
      </c>
      <c r="U43" s="77">
        <v>0</v>
      </c>
      <c r="V43" s="77">
        <v>1068.6000000000088</v>
      </c>
      <c r="W43" s="77">
        <v>19136.460000000006</v>
      </c>
      <c r="X43" s="77">
        <v>19240.66</v>
      </c>
      <c r="Y43" s="77">
        <v>240519.19999999998</v>
      </c>
      <c r="Z43" s="78" t="str">
        <f t="shared" si="6"/>
        <v>Licitación Pública</v>
      </c>
      <c r="AA43" s="77">
        <v>362538</v>
      </c>
      <c r="AB43" s="77">
        <v>0</v>
      </c>
      <c r="AC43" s="77">
        <v>0</v>
      </c>
      <c r="AD43" s="77">
        <v>78962.739999999991</v>
      </c>
      <c r="AE43" s="77">
        <v>88056.22</v>
      </c>
      <c r="AF43" s="77">
        <v>88056.22000000003</v>
      </c>
      <c r="AG43" s="77">
        <v>887805.26</v>
      </c>
      <c r="AH43" s="77" t="s">
        <v>110</v>
      </c>
      <c r="AI43" s="77">
        <v>120846</v>
      </c>
      <c r="AJ43" s="77">
        <v>0</v>
      </c>
      <c r="AK43" s="77">
        <v>0</v>
      </c>
      <c r="AL43" s="77">
        <v>20889.46000000001</v>
      </c>
      <c r="AM43" s="77">
        <v>19240.66</v>
      </c>
      <c r="AN43" s="77">
        <v>0</v>
      </c>
      <c r="AO43" s="77">
        <v>240043.19999999998</v>
      </c>
      <c r="AP43" s="77" t="s">
        <v>110</v>
      </c>
    </row>
    <row r="44" spans="1:42" s="52" customFormat="1" x14ac:dyDescent="0.45">
      <c r="A44" s="66">
        <f>+'JGSE.16.3'!A44</f>
        <v>319004</v>
      </c>
      <c r="B44" s="77">
        <f>+'JGSE.16.3'!C44</f>
        <v>1260000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 t="s">
        <v>110</v>
      </c>
      <c r="K44" s="77">
        <v>0</v>
      </c>
      <c r="L44" s="77">
        <v>0</v>
      </c>
      <c r="M44" s="77">
        <v>0</v>
      </c>
      <c r="N44" s="77">
        <v>25000</v>
      </c>
      <c r="O44" s="77">
        <v>0</v>
      </c>
      <c r="P44" s="77">
        <v>425000</v>
      </c>
      <c r="Q44" s="77">
        <v>0</v>
      </c>
      <c r="R44" s="77" t="str">
        <f t="shared" si="12"/>
        <v>Licitación Pública</v>
      </c>
      <c r="S44" s="77">
        <v>0</v>
      </c>
      <c r="T44" s="77">
        <v>0</v>
      </c>
      <c r="U44" s="77">
        <v>0</v>
      </c>
      <c r="V44" s="77">
        <v>107311.92</v>
      </c>
      <c r="W44" s="77">
        <v>425000</v>
      </c>
      <c r="X44" s="77">
        <v>58312.08</v>
      </c>
      <c r="Y44" s="77">
        <v>259376</v>
      </c>
      <c r="Z44" s="78" t="str">
        <f t="shared" si="6"/>
        <v>Licitación Pública</v>
      </c>
      <c r="AA44" s="77">
        <v>600000</v>
      </c>
      <c r="AB44" s="77">
        <v>0</v>
      </c>
      <c r="AC44" s="77">
        <v>0</v>
      </c>
      <c r="AD44" s="77">
        <v>132311.91999999998</v>
      </c>
      <c r="AE44" s="77">
        <v>483312.08</v>
      </c>
      <c r="AF44" s="77">
        <v>483312.08</v>
      </c>
      <c r="AG44" s="77">
        <v>1727688.08</v>
      </c>
      <c r="AH44" s="77" t="s">
        <v>110</v>
      </c>
      <c r="AI44" s="77">
        <v>600000</v>
      </c>
      <c r="AJ44" s="77">
        <v>600000</v>
      </c>
      <c r="AK44" s="77">
        <v>0</v>
      </c>
      <c r="AL44" s="77">
        <v>8051.26</v>
      </c>
      <c r="AM44" s="77">
        <v>918572.89999999991</v>
      </c>
      <c r="AN44" s="77">
        <v>860260.82</v>
      </c>
      <c r="AO44" s="77">
        <v>860260.82</v>
      </c>
      <c r="AP44" s="77" t="s">
        <v>110</v>
      </c>
    </row>
    <row r="45" spans="1:42" s="52" customFormat="1" x14ac:dyDescent="0.45">
      <c r="A45" s="66">
        <f>+'JGSE.16.3'!A45</f>
        <v>323002</v>
      </c>
      <c r="B45" s="77">
        <f>+'JGSE.16.3'!C45</f>
        <v>300000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 t="s">
        <v>110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300000</v>
      </c>
      <c r="Q45" s="77">
        <v>0</v>
      </c>
      <c r="R45" s="77" t="str">
        <f t="shared" si="12"/>
        <v>Licitación Pública</v>
      </c>
      <c r="S45" s="77">
        <v>0</v>
      </c>
      <c r="T45" s="77">
        <v>0</v>
      </c>
      <c r="U45" s="77">
        <v>0</v>
      </c>
      <c r="V45" s="77">
        <v>300000</v>
      </c>
      <c r="W45" s="77">
        <v>300000</v>
      </c>
      <c r="X45" s="77">
        <v>0</v>
      </c>
      <c r="Y45" s="77">
        <v>0</v>
      </c>
      <c r="Z45" s="78" t="str">
        <f t="shared" si="6"/>
        <v>Licitación Pública</v>
      </c>
      <c r="AA45" s="77">
        <v>750000</v>
      </c>
      <c r="AB45" s="77">
        <v>0</v>
      </c>
      <c r="AC45" s="77">
        <v>0</v>
      </c>
      <c r="AD45" s="77">
        <v>300000</v>
      </c>
      <c r="AE45" s="77">
        <v>300000</v>
      </c>
      <c r="AF45" s="77">
        <v>300000</v>
      </c>
      <c r="AG45" s="77">
        <v>750000</v>
      </c>
      <c r="AH45" s="77" t="s">
        <v>110</v>
      </c>
      <c r="AI45" s="77">
        <v>750000</v>
      </c>
      <c r="AJ45" s="77">
        <v>326378.06</v>
      </c>
      <c r="AK45" s="77">
        <v>0</v>
      </c>
      <c r="AL45" s="77">
        <v>0</v>
      </c>
      <c r="AM45" s="77">
        <v>0</v>
      </c>
      <c r="AN45" s="77">
        <v>0</v>
      </c>
      <c r="AO45" s="77">
        <v>423621.94</v>
      </c>
      <c r="AP45" s="77" t="s">
        <v>110</v>
      </c>
    </row>
    <row r="46" spans="1:42" s="52" customFormat="1" ht="45" x14ac:dyDescent="0.45">
      <c r="A46" s="66">
        <f>+'JGSE.16.3'!A46</f>
        <v>325001</v>
      </c>
      <c r="B46" s="77">
        <f>+'JGSE.16.3'!C46</f>
        <v>331796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 t="s">
        <v>108</v>
      </c>
      <c r="K46" s="77">
        <v>212204</v>
      </c>
      <c r="L46" s="77">
        <v>0</v>
      </c>
      <c r="M46" s="77">
        <v>0</v>
      </c>
      <c r="N46" s="77">
        <v>0</v>
      </c>
      <c r="O46" s="77">
        <v>131145.20000000001</v>
      </c>
      <c r="P46" s="77">
        <v>483577.8</v>
      </c>
      <c r="Q46" s="77">
        <v>191567.40000000002</v>
      </c>
      <c r="R46" s="77" t="str">
        <f t="shared" si="12"/>
        <v>Invitación a Cuando Menos Tres Personas</v>
      </c>
      <c r="S46" s="77">
        <v>0</v>
      </c>
      <c r="T46" s="77">
        <v>0</v>
      </c>
      <c r="U46" s="77">
        <v>0</v>
      </c>
      <c r="V46" s="77">
        <v>0</v>
      </c>
      <c r="W46" s="77">
        <v>635060.28</v>
      </c>
      <c r="X46" s="77">
        <v>286860</v>
      </c>
      <c r="Y46" s="77">
        <v>348200.28</v>
      </c>
      <c r="Z46" s="78" t="str">
        <f t="shared" si="6"/>
        <v>Invitación a Cuando Menos Tres Personas</v>
      </c>
      <c r="AA46" s="77">
        <v>212204</v>
      </c>
      <c r="AB46" s="77">
        <v>0</v>
      </c>
      <c r="AC46" s="77">
        <v>0</v>
      </c>
      <c r="AD46" s="77">
        <v>0</v>
      </c>
      <c r="AE46" s="77">
        <v>770437.8</v>
      </c>
      <c r="AF46" s="77">
        <v>770437.8</v>
      </c>
      <c r="AG46" s="77">
        <v>544000</v>
      </c>
      <c r="AH46" s="77" t="s">
        <v>108</v>
      </c>
      <c r="AI46" s="77">
        <v>0</v>
      </c>
      <c r="AJ46" s="77">
        <v>0</v>
      </c>
      <c r="AK46" s="77">
        <v>47915.98</v>
      </c>
      <c r="AL46" s="77">
        <v>0</v>
      </c>
      <c r="AM46" s="77">
        <v>8464.640000000014</v>
      </c>
      <c r="AN46" s="77">
        <v>4232.320000000007</v>
      </c>
      <c r="AO46" s="77">
        <v>52148.3</v>
      </c>
      <c r="AP46" s="77" t="s">
        <v>108</v>
      </c>
    </row>
    <row r="47" spans="1:42" s="52" customFormat="1" ht="30" x14ac:dyDescent="0.45">
      <c r="A47" s="66">
        <f>+'JGSE.16.3'!A47</f>
        <v>326001</v>
      </c>
      <c r="B47" s="77">
        <f>+'JGSE.16.3'!C47</f>
        <v>0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 t="s">
        <v>109</v>
      </c>
      <c r="K47" s="77">
        <v>0</v>
      </c>
      <c r="L47" s="77">
        <v>0</v>
      </c>
      <c r="M47" s="77">
        <v>1624</v>
      </c>
      <c r="N47" s="77">
        <v>0</v>
      </c>
      <c r="O47" s="77">
        <v>0</v>
      </c>
      <c r="P47" s="77">
        <v>0</v>
      </c>
      <c r="Q47" s="77">
        <v>1624</v>
      </c>
      <c r="R47" s="77" t="str">
        <f t="shared" si="12"/>
        <v>Adjudicación Directa</v>
      </c>
      <c r="S47" s="77">
        <v>0</v>
      </c>
      <c r="T47" s="77">
        <v>0</v>
      </c>
      <c r="U47" s="77">
        <v>0</v>
      </c>
      <c r="V47" s="77">
        <v>0</v>
      </c>
      <c r="W47" s="77">
        <v>0</v>
      </c>
      <c r="X47" s="77">
        <v>0</v>
      </c>
      <c r="Y47" s="77">
        <v>0</v>
      </c>
      <c r="Z47" s="78" t="str">
        <f t="shared" si="6"/>
        <v>Adjudicación Directa</v>
      </c>
      <c r="AA47" s="77">
        <v>0</v>
      </c>
      <c r="AB47" s="77">
        <v>0</v>
      </c>
      <c r="AC47" s="77">
        <v>1624</v>
      </c>
      <c r="AD47" s="77">
        <v>0</v>
      </c>
      <c r="AE47" s="77">
        <v>0</v>
      </c>
      <c r="AF47" s="77">
        <v>0</v>
      </c>
      <c r="AG47" s="77">
        <v>1624</v>
      </c>
      <c r="AH47" s="77" t="s">
        <v>109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  <c r="AO47" s="77">
        <v>0</v>
      </c>
      <c r="AP47" s="77" t="s">
        <v>109</v>
      </c>
    </row>
    <row r="48" spans="1:42" s="58" customFormat="1" ht="31.25" customHeight="1" x14ac:dyDescent="0.45">
      <c r="A48" s="69">
        <v>329001</v>
      </c>
      <c r="B48" s="104">
        <v>0</v>
      </c>
      <c r="C48" s="104">
        <v>0</v>
      </c>
      <c r="D48" s="104">
        <v>0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4" t="s">
        <v>109</v>
      </c>
      <c r="K48" s="104">
        <v>0</v>
      </c>
      <c r="L48" s="104">
        <v>0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 t="str">
        <f t="shared" si="12"/>
        <v>Adjudicación Directa</v>
      </c>
      <c r="S48" s="104">
        <v>0</v>
      </c>
      <c r="T48" s="104">
        <v>0</v>
      </c>
      <c r="U48" s="104">
        <v>133703.91999999998</v>
      </c>
      <c r="V48" s="104">
        <v>0</v>
      </c>
      <c r="W48" s="104">
        <v>0</v>
      </c>
      <c r="X48" s="104">
        <v>0</v>
      </c>
      <c r="Y48" s="104">
        <v>133703.91999999998</v>
      </c>
      <c r="Z48" s="102" t="str">
        <f t="shared" si="6"/>
        <v>Adjudicación Directa</v>
      </c>
      <c r="AA48" s="104">
        <v>0</v>
      </c>
      <c r="AB48" s="104">
        <v>0</v>
      </c>
      <c r="AC48" s="104">
        <v>133703.91999999998</v>
      </c>
      <c r="AD48" s="104">
        <v>0</v>
      </c>
      <c r="AE48" s="104">
        <v>0</v>
      </c>
      <c r="AF48" s="104">
        <v>0</v>
      </c>
      <c r="AG48" s="104">
        <v>133703.91999999998</v>
      </c>
      <c r="AH48" s="104" t="s">
        <v>109</v>
      </c>
      <c r="AI48" s="104">
        <v>0</v>
      </c>
      <c r="AJ48" s="104">
        <v>0</v>
      </c>
      <c r="AK48" s="104">
        <v>0</v>
      </c>
      <c r="AL48" s="104">
        <v>0</v>
      </c>
      <c r="AM48" s="104">
        <v>0</v>
      </c>
      <c r="AN48" s="104">
        <v>0</v>
      </c>
      <c r="AO48" s="104">
        <v>0</v>
      </c>
      <c r="AP48" s="104" t="s">
        <v>109</v>
      </c>
    </row>
    <row r="49" spans="1:42" s="52" customFormat="1" ht="30" x14ac:dyDescent="0.45">
      <c r="A49" s="66">
        <f>+'JGSE.16.3'!A49</f>
        <v>331002</v>
      </c>
      <c r="B49" s="77">
        <f>+'JGSE.16.3'!C49</f>
        <v>212861.86</v>
      </c>
      <c r="C49" s="77">
        <v>0</v>
      </c>
      <c r="D49" s="77">
        <v>0</v>
      </c>
      <c r="E49" s="77">
        <v>0</v>
      </c>
      <c r="F49" s="77">
        <v>7138.1399999999994</v>
      </c>
      <c r="G49" s="77">
        <v>0</v>
      </c>
      <c r="H49" s="77">
        <v>0</v>
      </c>
      <c r="I49" s="77">
        <v>42861.86</v>
      </c>
      <c r="J49" s="77" t="s">
        <v>109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 t="str">
        <f t="shared" si="12"/>
        <v>Adjudicación Directa</v>
      </c>
      <c r="S49" s="77">
        <v>0</v>
      </c>
      <c r="T49" s="77">
        <v>0</v>
      </c>
      <c r="U49" s="77">
        <v>0</v>
      </c>
      <c r="V49" s="77">
        <v>0</v>
      </c>
      <c r="W49" s="77">
        <v>0</v>
      </c>
      <c r="X49" s="77">
        <v>50000</v>
      </c>
      <c r="Y49" s="77">
        <v>0</v>
      </c>
      <c r="Z49" s="78" t="str">
        <f t="shared" si="6"/>
        <v>Adjudicación Directa</v>
      </c>
      <c r="AA49" s="77">
        <v>0</v>
      </c>
      <c r="AB49" s="77">
        <v>0</v>
      </c>
      <c r="AC49" s="77">
        <v>0</v>
      </c>
      <c r="AD49" s="77">
        <v>7138.1399999999994</v>
      </c>
      <c r="AE49" s="77">
        <v>50000</v>
      </c>
      <c r="AF49" s="77">
        <v>50000</v>
      </c>
      <c r="AG49" s="77">
        <v>212861.86</v>
      </c>
      <c r="AH49" s="77" t="s">
        <v>109</v>
      </c>
      <c r="AI49" s="77">
        <v>0</v>
      </c>
      <c r="AJ49" s="77">
        <v>0</v>
      </c>
      <c r="AK49" s="77">
        <v>0</v>
      </c>
      <c r="AL49" s="77">
        <v>3000</v>
      </c>
      <c r="AM49" s="77">
        <v>50000</v>
      </c>
      <c r="AN49" s="77">
        <v>0</v>
      </c>
      <c r="AO49" s="77">
        <v>167000</v>
      </c>
      <c r="AP49" s="77" t="s">
        <v>109</v>
      </c>
    </row>
    <row r="50" spans="1:42" s="52" customFormat="1" ht="30" x14ac:dyDescent="0.45">
      <c r="A50" s="66">
        <f>+'JGSE.16.3'!A50</f>
        <v>333001</v>
      </c>
      <c r="B50" s="77">
        <f>+'JGSE.16.3'!C50</f>
        <v>69574.559999999998</v>
      </c>
      <c r="C50" s="77">
        <v>0</v>
      </c>
      <c r="D50" s="77">
        <v>0</v>
      </c>
      <c r="E50" s="77">
        <v>674.56</v>
      </c>
      <c r="F50" s="77">
        <v>0</v>
      </c>
      <c r="G50" s="77">
        <v>0</v>
      </c>
      <c r="H50" s="77">
        <v>0</v>
      </c>
      <c r="I50" s="77">
        <v>6224.5599999999995</v>
      </c>
      <c r="J50" s="77" t="s">
        <v>109</v>
      </c>
      <c r="K50" s="77">
        <v>0</v>
      </c>
      <c r="L50" s="77">
        <v>0</v>
      </c>
      <c r="M50" s="77">
        <v>1319</v>
      </c>
      <c r="N50" s="77">
        <v>0</v>
      </c>
      <c r="O50" s="77">
        <v>0</v>
      </c>
      <c r="P50" s="77">
        <v>0</v>
      </c>
      <c r="Q50" s="77">
        <v>4669</v>
      </c>
      <c r="R50" s="77" t="str">
        <f t="shared" si="12"/>
        <v>Adjudicación Directa</v>
      </c>
      <c r="S50" s="77">
        <v>0</v>
      </c>
      <c r="T50" s="77">
        <v>0</v>
      </c>
      <c r="U50" s="77">
        <v>0</v>
      </c>
      <c r="V50" s="77">
        <v>0</v>
      </c>
      <c r="W50" s="77">
        <v>0</v>
      </c>
      <c r="X50" s="77">
        <v>60000</v>
      </c>
      <c r="Y50" s="77">
        <v>0</v>
      </c>
      <c r="Z50" s="78" t="str">
        <f t="shared" si="6"/>
        <v>Adjudicación Directa</v>
      </c>
      <c r="AA50" s="77">
        <v>0</v>
      </c>
      <c r="AB50" s="77">
        <v>0</v>
      </c>
      <c r="AC50" s="77">
        <v>1993.56</v>
      </c>
      <c r="AD50" s="77">
        <v>0</v>
      </c>
      <c r="AE50" s="77">
        <v>60000</v>
      </c>
      <c r="AF50" s="77">
        <v>60000</v>
      </c>
      <c r="AG50" s="77">
        <v>70893.56</v>
      </c>
      <c r="AH50" s="77" t="s">
        <v>109</v>
      </c>
      <c r="AI50" s="77">
        <v>0</v>
      </c>
      <c r="AJ50" s="77">
        <v>0</v>
      </c>
      <c r="AK50" s="77">
        <v>0</v>
      </c>
      <c r="AL50" s="77">
        <v>0</v>
      </c>
      <c r="AM50" s="77">
        <v>120000</v>
      </c>
      <c r="AN50" s="77">
        <v>60000</v>
      </c>
      <c r="AO50" s="77">
        <v>60000</v>
      </c>
      <c r="AP50" s="77" t="s">
        <v>109</v>
      </c>
    </row>
    <row r="51" spans="1:42" s="52" customFormat="1" ht="30" x14ac:dyDescent="0.45">
      <c r="A51" s="66">
        <f>+'JGSE.16.3'!A51</f>
        <v>336001</v>
      </c>
      <c r="B51" s="77">
        <f>+'JGSE.16.3'!C51</f>
        <v>15300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  <c r="H51" s="77">
        <v>1500</v>
      </c>
      <c r="I51" s="77">
        <v>0</v>
      </c>
      <c r="J51" s="77" t="s">
        <v>109</v>
      </c>
      <c r="K51" s="77">
        <v>0</v>
      </c>
      <c r="L51" s="77">
        <v>0</v>
      </c>
      <c r="M51" s="77">
        <v>29274.560000000001</v>
      </c>
      <c r="N51" s="77">
        <v>0</v>
      </c>
      <c r="O51" s="77">
        <v>4381.7299999999996</v>
      </c>
      <c r="P51" s="77">
        <v>2971.44</v>
      </c>
      <c r="Q51" s="77">
        <v>37384.85</v>
      </c>
      <c r="R51" s="77" t="str">
        <f t="shared" si="12"/>
        <v>Adjudicación Directa</v>
      </c>
      <c r="S51" s="77">
        <v>0</v>
      </c>
      <c r="T51" s="77">
        <v>0</v>
      </c>
      <c r="U51" s="77">
        <v>12360.28</v>
      </c>
      <c r="V51" s="77">
        <v>0</v>
      </c>
      <c r="W51" s="77">
        <v>8751.7999999999993</v>
      </c>
      <c r="X51" s="77">
        <v>13176.17</v>
      </c>
      <c r="Y51" s="77">
        <v>13935.909999999998</v>
      </c>
      <c r="Z51" s="78" t="str">
        <f t="shared" si="6"/>
        <v>Adjudicación Directa</v>
      </c>
      <c r="AA51" s="77">
        <v>0</v>
      </c>
      <c r="AB51" s="77">
        <v>0</v>
      </c>
      <c r="AC51" s="77">
        <v>41634.839999999997</v>
      </c>
      <c r="AD51" s="77">
        <v>0</v>
      </c>
      <c r="AE51" s="77">
        <v>17647.61</v>
      </c>
      <c r="AF51" s="77">
        <v>17647.61</v>
      </c>
      <c r="AG51" s="77">
        <v>56934.84</v>
      </c>
      <c r="AH51" s="77" t="s">
        <v>109</v>
      </c>
      <c r="AI51" s="77">
        <v>0</v>
      </c>
      <c r="AJ51" s="77">
        <v>0</v>
      </c>
      <c r="AK51" s="77">
        <v>0</v>
      </c>
      <c r="AL51" s="77">
        <v>2380.36</v>
      </c>
      <c r="AM51" s="77">
        <v>5292.08</v>
      </c>
      <c r="AN51" s="77">
        <v>778</v>
      </c>
      <c r="AO51" s="77">
        <v>3233.7200000000003</v>
      </c>
      <c r="AP51" s="77" t="s">
        <v>109</v>
      </c>
    </row>
    <row r="52" spans="1:42" s="52" customFormat="1" x14ac:dyDescent="0.45">
      <c r="A52" s="66">
        <f>+'JGSE.16.3'!A52</f>
        <v>338001</v>
      </c>
      <c r="B52" s="77">
        <f>+'JGSE.16.3'!C52</f>
        <v>1015906</v>
      </c>
      <c r="C52" s="77">
        <v>0</v>
      </c>
      <c r="D52" s="77">
        <v>0</v>
      </c>
      <c r="E52" s="77">
        <v>0</v>
      </c>
      <c r="F52" s="77">
        <v>64094</v>
      </c>
      <c r="G52" s="77">
        <v>0</v>
      </c>
      <c r="H52" s="77">
        <v>11167</v>
      </c>
      <c r="I52" s="77">
        <v>194739</v>
      </c>
      <c r="J52" s="77" t="s">
        <v>110</v>
      </c>
      <c r="K52" s="77">
        <v>0</v>
      </c>
      <c r="L52" s="77">
        <v>0</v>
      </c>
      <c r="M52" s="77">
        <v>0</v>
      </c>
      <c r="N52" s="77">
        <v>61383</v>
      </c>
      <c r="O52" s="77">
        <v>11167</v>
      </c>
      <c r="P52" s="77">
        <v>0</v>
      </c>
      <c r="Q52" s="77">
        <v>219784</v>
      </c>
      <c r="R52" s="77" t="str">
        <f t="shared" si="12"/>
        <v>Licitación Pública</v>
      </c>
      <c r="S52" s="77">
        <v>0</v>
      </c>
      <c r="T52" s="77">
        <v>0</v>
      </c>
      <c r="U52" s="77">
        <v>0</v>
      </c>
      <c r="V52" s="77">
        <v>126</v>
      </c>
      <c r="W52" s="77">
        <v>0</v>
      </c>
      <c r="X52" s="77">
        <v>0</v>
      </c>
      <c r="Y52" s="77">
        <v>269874</v>
      </c>
      <c r="Z52" s="78" t="str">
        <f t="shared" si="6"/>
        <v>Licitación Pública</v>
      </c>
      <c r="AA52" s="77">
        <v>0</v>
      </c>
      <c r="AB52" s="77">
        <v>0</v>
      </c>
      <c r="AC52" s="77">
        <v>0</v>
      </c>
      <c r="AD52" s="77">
        <v>125603</v>
      </c>
      <c r="AE52" s="77">
        <v>11167</v>
      </c>
      <c r="AF52" s="77">
        <v>11167</v>
      </c>
      <c r="AG52" s="77">
        <v>954397</v>
      </c>
      <c r="AH52" s="77" t="s">
        <v>110</v>
      </c>
      <c r="AI52" s="77">
        <v>0</v>
      </c>
      <c r="AJ52" s="77">
        <v>0</v>
      </c>
      <c r="AK52" s="77">
        <v>0</v>
      </c>
      <c r="AL52" s="77">
        <v>126</v>
      </c>
      <c r="AM52" s="77">
        <v>0</v>
      </c>
      <c r="AN52" s="77">
        <v>0</v>
      </c>
      <c r="AO52" s="77">
        <v>269874</v>
      </c>
      <c r="AP52" s="77" t="s">
        <v>110</v>
      </c>
    </row>
    <row r="53" spans="1:42" s="58" customFormat="1" ht="45" x14ac:dyDescent="0.45">
      <c r="A53" s="69">
        <f>+'JGSE.16.3'!A53</f>
        <v>345001</v>
      </c>
      <c r="B53" s="104">
        <f>+'JGSE.16.3'!C53</f>
        <v>387663.08</v>
      </c>
      <c r="C53" s="104">
        <v>0</v>
      </c>
      <c r="D53" s="104">
        <v>0</v>
      </c>
      <c r="E53" s="104">
        <v>0</v>
      </c>
      <c r="F53" s="104">
        <v>20336.920000000002</v>
      </c>
      <c r="G53" s="104">
        <v>0</v>
      </c>
      <c r="H53" s="104">
        <v>0</v>
      </c>
      <c r="I53" s="104">
        <v>67663.08</v>
      </c>
      <c r="J53" s="104" t="s">
        <v>108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 t="str">
        <f t="shared" si="12"/>
        <v>Invitación a Cuando Menos Tres Personas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104">
        <v>0</v>
      </c>
      <c r="Y53" s="104">
        <v>0</v>
      </c>
      <c r="Z53" s="102" t="str">
        <f t="shared" si="6"/>
        <v>Invitación a Cuando Menos Tres Personas</v>
      </c>
      <c r="AA53" s="104">
        <v>0</v>
      </c>
      <c r="AB53" s="104">
        <v>0</v>
      </c>
      <c r="AC53" s="104">
        <v>0</v>
      </c>
      <c r="AD53" s="104">
        <v>20336.920000000002</v>
      </c>
      <c r="AE53" s="104">
        <v>0</v>
      </c>
      <c r="AF53" s="104">
        <v>0</v>
      </c>
      <c r="AG53" s="104">
        <v>387663.08</v>
      </c>
      <c r="AH53" s="104" t="s">
        <v>108</v>
      </c>
      <c r="AI53" s="104">
        <v>0</v>
      </c>
      <c r="AJ53" s="104">
        <v>0</v>
      </c>
      <c r="AK53" s="104">
        <v>0</v>
      </c>
      <c r="AL53" s="104">
        <v>170000.04</v>
      </c>
      <c r="AM53" s="104">
        <v>0</v>
      </c>
      <c r="AN53" s="104">
        <v>0</v>
      </c>
      <c r="AO53" s="104">
        <v>149999.96</v>
      </c>
      <c r="AP53" s="104" t="s">
        <v>108</v>
      </c>
    </row>
    <row r="54" spans="1:42" s="58" customFormat="1" ht="30" x14ac:dyDescent="0.45">
      <c r="A54" s="69">
        <v>351001</v>
      </c>
      <c r="B54" s="104">
        <v>0</v>
      </c>
      <c r="C54" s="104">
        <v>0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 t="s">
        <v>109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 t="str">
        <f t="shared" si="12"/>
        <v>Adjudicación Directa</v>
      </c>
      <c r="S54" s="104">
        <v>0</v>
      </c>
      <c r="T54" s="104">
        <v>0</v>
      </c>
      <c r="U54" s="104">
        <v>0</v>
      </c>
      <c r="V54" s="104">
        <v>0</v>
      </c>
      <c r="W54" s="104">
        <v>0</v>
      </c>
      <c r="X54" s="104">
        <v>0</v>
      </c>
      <c r="Y54" s="104">
        <v>0</v>
      </c>
      <c r="Z54" s="102" t="str">
        <f t="shared" si="6"/>
        <v>Adjudicación Directa</v>
      </c>
      <c r="AA54" s="104">
        <v>3250000</v>
      </c>
      <c r="AB54" s="104">
        <v>0</v>
      </c>
      <c r="AC54" s="104">
        <v>0</v>
      </c>
      <c r="AD54" s="104">
        <v>0</v>
      </c>
      <c r="AE54" s="104">
        <v>0</v>
      </c>
      <c r="AF54" s="104">
        <v>0</v>
      </c>
      <c r="AG54" s="104">
        <v>3250000</v>
      </c>
      <c r="AH54" s="104" t="s">
        <v>109</v>
      </c>
      <c r="AI54" s="104">
        <v>3250000</v>
      </c>
      <c r="AJ54" s="104">
        <v>1250000</v>
      </c>
      <c r="AK54" s="104">
        <v>0</v>
      </c>
      <c r="AL54" s="104">
        <v>0</v>
      </c>
      <c r="AM54" s="104">
        <v>0</v>
      </c>
      <c r="AN54" s="104">
        <v>0</v>
      </c>
      <c r="AO54" s="104">
        <v>2000000</v>
      </c>
      <c r="AP54" s="104" t="s">
        <v>109</v>
      </c>
    </row>
    <row r="55" spans="1:42" s="58" customFormat="1" ht="30" x14ac:dyDescent="0.45">
      <c r="A55" s="69">
        <f>+'JGSE.16.3'!A55</f>
        <v>352001</v>
      </c>
      <c r="B55" s="104">
        <f>+'JGSE.16.3'!C55</f>
        <v>78920</v>
      </c>
      <c r="C55" s="102">
        <v>0</v>
      </c>
      <c r="D55" s="102">
        <v>0</v>
      </c>
      <c r="E55" s="102">
        <v>0</v>
      </c>
      <c r="F55" s="102">
        <v>0</v>
      </c>
      <c r="G55" s="102">
        <v>0</v>
      </c>
      <c r="H55" s="102">
        <v>0</v>
      </c>
      <c r="I55" s="102">
        <v>0</v>
      </c>
      <c r="J55" s="102" t="s">
        <v>109</v>
      </c>
      <c r="K55" s="102">
        <v>0</v>
      </c>
      <c r="L55" s="102">
        <v>0</v>
      </c>
      <c r="M55" s="102">
        <v>13920</v>
      </c>
      <c r="N55" s="102">
        <v>35140</v>
      </c>
      <c r="O55" s="102">
        <v>20000</v>
      </c>
      <c r="P55" s="102">
        <v>20000</v>
      </c>
      <c r="Q55" s="102">
        <v>43780</v>
      </c>
      <c r="R55" s="104" t="str">
        <f t="shared" si="12"/>
        <v>Adjudicación Directa</v>
      </c>
      <c r="S55" s="102">
        <v>0</v>
      </c>
      <c r="T55" s="102">
        <v>0</v>
      </c>
      <c r="U55" s="102">
        <v>0</v>
      </c>
      <c r="V55" s="102">
        <v>0</v>
      </c>
      <c r="W55" s="102">
        <v>0</v>
      </c>
      <c r="X55" s="102">
        <v>0</v>
      </c>
      <c r="Y55" s="102">
        <v>0</v>
      </c>
      <c r="Z55" s="102" t="str">
        <f t="shared" si="6"/>
        <v>Adjudicación Directa</v>
      </c>
      <c r="AA55" s="102">
        <v>0</v>
      </c>
      <c r="AB55" s="102">
        <v>0</v>
      </c>
      <c r="AC55" s="102">
        <v>13920</v>
      </c>
      <c r="AD55" s="102">
        <v>35140</v>
      </c>
      <c r="AE55" s="102">
        <v>20000</v>
      </c>
      <c r="AF55" s="102">
        <v>20000</v>
      </c>
      <c r="AG55" s="102">
        <v>43780</v>
      </c>
      <c r="AH55" s="102" t="s">
        <v>109</v>
      </c>
      <c r="AI55" s="102">
        <v>82384.820000000007</v>
      </c>
      <c r="AJ55" s="102">
        <v>0</v>
      </c>
      <c r="AK55" s="102">
        <v>20000</v>
      </c>
      <c r="AL55" s="102">
        <v>0</v>
      </c>
      <c r="AM55" s="102">
        <v>0</v>
      </c>
      <c r="AN55" s="102">
        <v>0</v>
      </c>
      <c r="AO55" s="102">
        <v>102384.82</v>
      </c>
      <c r="AP55" s="102" t="s">
        <v>109</v>
      </c>
    </row>
    <row r="56" spans="1:42" s="58" customFormat="1" ht="30" x14ac:dyDescent="0.45">
      <c r="A56" s="69">
        <f>+'JGSE.16.3'!A56</f>
        <v>353001</v>
      </c>
      <c r="B56" s="104">
        <f>+'JGSE.16.3'!C56</f>
        <v>33200</v>
      </c>
      <c r="C56" s="102">
        <v>0</v>
      </c>
      <c r="D56" s="102">
        <v>0</v>
      </c>
      <c r="E56" s="102">
        <v>0</v>
      </c>
      <c r="F56" s="102">
        <v>0</v>
      </c>
      <c r="G56" s="102">
        <v>0</v>
      </c>
      <c r="H56" s="102">
        <v>0</v>
      </c>
      <c r="I56" s="102">
        <v>0</v>
      </c>
      <c r="J56" s="102" t="s">
        <v>109</v>
      </c>
      <c r="K56" s="102">
        <v>0</v>
      </c>
      <c r="L56" s="102">
        <v>0</v>
      </c>
      <c r="M56" s="102">
        <v>0</v>
      </c>
      <c r="N56" s="102">
        <v>25.600000000000023</v>
      </c>
      <c r="O56" s="102">
        <v>0</v>
      </c>
      <c r="P56" s="102">
        <v>0</v>
      </c>
      <c r="Q56" s="102">
        <v>974.4</v>
      </c>
      <c r="R56" s="104" t="str">
        <f t="shared" si="12"/>
        <v>Adjudicación Directa</v>
      </c>
      <c r="S56" s="102">
        <v>0</v>
      </c>
      <c r="T56" s="102">
        <v>0</v>
      </c>
      <c r="U56" s="102">
        <v>0</v>
      </c>
      <c r="V56" s="102">
        <v>5395.54</v>
      </c>
      <c r="W56" s="102">
        <v>0</v>
      </c>
      <c r="X56" s="102">
        <v>9300</v>
      </c>
      <c r="Y56" s="102">
        <v>17504.46</v>
      </c>
      <c r="Z56" s="102" t="str">
        <f t="shared" si="6"/>
        <v>Adjudicación Directa</v>
      </c>
      <c r="AA56" s="102">
        <v>0</v>
      </c>
      <c r="AB56" s="102">
        <v>0</v>
      </c>
      <c r="AC56" s="102">
        <v>0</v>
      </c>
      <c r="AD56" s="102">
        <v>5421.14</v>
      </c>
      <c r="AE56" s="102">
        <v>9300</v>
      </c>
      <c r="AF56" s="102">
        <v>9300</v>
      </c>
      <c r="AG56" s="102">
        <v>27778.86</v>
      </c>
      <c r="AH56" s="102" t="s">
        <v>109</v>
      </c>
      <c r="AI56" s="102">
        <v>0</v>
      </c>
      <c r="AJ56" s="102">
        <v>0</v>
      </c>
      <c r="AK56" s="102">
        <v>0</v>
      </c>
      <c r="AL56" s="102">
        <v>0</v>
      </c>
      <c r="AM56" s="102">
        <v>9431.36</v>
      </c>
      <c r="AN56" s="102">
        <v>131.36000000000001</v>
      </c>
      <c r="AO56" s="102">
        <v>9300</v>
      </c>
      <c r="AP56" s="102" t="s">
        <v>109</v>
      </c>
    </row>
    <row r="57" spans="1:42" s="58" customFormat="1" ht="30" x14ac:dyDescent="0.45">
      <c r="A57" s="69">
        <f>+'JGSE.16.3'!A57</f>
        <v>355001</v>
      </c>
      <c r="B57" s="104">
        <f>+'JGSE.16.3'!C57</f>
        <v>116051.92</v>
      </c>
      <c r="C57" s="102">
        <v>0</v>
      </c>
      <c r="D57" s="102">
        <v>0</v>
      </c>
      <c r="E57" s="102">
        <v>7740.7000000000007</v>
      </c>
      <c r="F57" s="102">
        <v>0</v>
      </c>
      <c r="G57" s="102">
        <v>0</v>
      </c>
      <c r="H57" s="102">
        <v>0</v>
      </c>
      <c r="I57" s="102">
        <v>7740.7000000000007</v>
      </c>
      <c r="J57" s="102" t="s">
        <v>109</v>
      </c>
      <c r="K57" s="102">
        <v>0</v>
      </c>
      <c r="L57" s="102">
        <v>0</v>
      </c>
      <c r="M57" s="102">
        <v>5347.2200000000012</v>
      </c>
      <c r="N57" s="102">
        <v>0</v>
      </c>
      <c r="O57" s="102">
        <v>33726.839999999997</v>
      </c>
      <c r="P57" s="102">
        <v>44941.020000000004</v>
      </c>
      <c r="Q57" s="102">
        <v>52781.039999999994</v>
      </c>
      <c r="R57" s="104" t="str">
        <f t="shared" si="12"/>
        <v>Adjudicación Directa</v>
      </c>
      <c r="S57" s="102">
        <v>0</v>
      </c>
      <c r="T57" s="102">
        <v>0</v>
      </c>
      <c r="U57" s="102">
        <v>122.60000000000002</v>
      </c>
      <c r="V57" s="102">
        <v>0</v>
      </c>
      <c r="W57" s="102">
        <v>19992.18</v>
      </c>
      <c r="X57" s="102">
        <v>8778</v>
      </c>
      <c r="Y57" s="102">
        <v>25584.78</v>
      </c>
      <c r="Z57" s="102" t="str">
        <f t="shared" si="6"/>
        <v>Adjudicación Directa</v>
      </c>
      <c r="AA57" s="102">
        <v>0</v>
      </c>
      <c r="AB57" s="102">
        <v>0</v>
      </c>
      <c r="AC57" s="102">
        <v>13263.520000000002</v>
      </c>
      <c r="AD57" s="102">
        <v>0</v>
      </c>
      <c r="AE57" s="102">
        <v>53719.02</v>
      </c>
      <c r="AF57" s="102">
        <v>53719.020000000004</v>
      </c>
      <c r="AG57" s="102">
        <v>116227.51999999999</v>
      </c>
      <c r="AH57" s="102" t="s">
        <v>109</v>
      </c>
      <c r="AI57" s="102">
        <v>0</v>
      </c>
      <c r="AJ57" s="102">
        <v>0</v>
      </c>
      <c r="AK57" s="102">
        <v>10913</v>
      </c>
      <c r="AL57" s="102">
        <v>0</v>
      </c>
      <c r="AM57" s="102">
        <v>2601</v>
      </c>
      <c r="AN57" s="102">
        <v>2601</v>
      </c>
      <c r="AO57" s="102">
        <v>40981</v>
      </c>
      <c r="AP57" s="102" t="s">
        <v>109</v>
      </c>
    </row>
    <row r="58" spans="1:42" s="58" customFormat="1" ht="30" x14ac:dyDescent="0.45">
      <c r="A58" s="69">
        <v>355002</v>
      </c>
      <c r="B58" s="104">
        <v>0</v>
      </c>
      <c r="C58" s="102">
        <v>0</v>
      </c>
      <c r="D58" s="102">
        <v>0</v>
      </c>
      <c r="E58" s="102">
        <v>0</v>
      </c>
      <c r="F58" s="102">
        <v>0</v>
      </c>
      <c r="G58" s="102">
        <v>0</v>
      </c>
      <c r="H58" s="102">
        <v>0</v>
      </c>
      <c r="I58" s="102">
        <v>0</v>
      </c>
      <c r="J58" s="102" t="s">
        <v>109</v>
      </c>
      <c r="K58" s="102">
        <v>0</v>
      </c>
      <c r="L58" s="102">
        <v>0</v>
      </c>
      <c r="M58" s="102">
        <v>0</v>
      </c>
      <c r="N58" s="102">
        <v>0</v>
      </c>
      <c r="O58" s="102">
        <v>0</v>
      </c>
      <c r="P58" s="102">
        <v>0</v>
      </c>
      <c r="Q58" s="102">
        <v>0</v>
      </c>
      <c r="R58" s="104" t="s">
        <v>109</v>
      </c>
      <c r="S58" s="102">
        <v>0</v>
      </c>
      <c r="T58" s="102">
        <v>0</v>
      </c>
      <c r="U58" s="102">
        <v>0</v>
      </c>
      <c r="V58" s="102">
        <v>0</v>
      </c>
      <c r="W58" s="102">
        <v>0</v>
      </c>
      <c r="X58" s="102">
        <v>0</v>
      </c>
      <c r="Y58" s="102">
        <v>0</v>
      </c>
      <c r="Z58" s="102" t="s">
        <v>109</v>
      </c>
      <c r="AA58" s="102">
        <v>60000</v>
      </c>
      <c r="AB58" s="102">
        <v>0</v>
      </c>
      <c r="AC58" s="102">
        <v>0</v>
      </c>
      <c r="AD58" s="102">
        <v>0</v>
      </c>
      <c r="AE58" s="102">
        <v>0</v>
      </c>
      <c r="AF58" s="102">
        <v>0</v>
      </c>
      <c r="AG58" s="102">
        <v>60000</v>
      </c>
      <c r="AH58" s="102" t="s">
        <v>109</v>
      </c>
      <c r="AI58" s="102">
        <v>60000</v>
      </c>
      <c r="AJ58" s="102">
        <v>0</v>
      </c>
      <c r="AK58" s="102">
        <v>0</v>
      </c>
      <c r="AL58" s="102">
        <v>0</v>
      </c>
      <c r="AM58" s="102">
        <v>0</v>
      </c>
      <c r="AN58" s="102">
        <v>0</v>
      </c>
      <c r="AO58" s="102">
        <v>60000</v>
      </c>
      <c r="AP58" s="102" t="s">
        <v>109</v>
      </c>
    </row>
    <row r="59" spans="1:42" s="58" customFormat="1" ht="30" x14ac:dyDescent="0.45">
      <c r="A59" s="69">
        <f>+'JGSE.16.3'!A59</f>
        <v>357001</v>
      </c>
      <c r="B59" s="104">
        <f>+'JGSE.16.3'!C59</f>
        <v>128755</v>
      </c>
      <c r="C59" s="102">
        <v>0</v>
      </c>
      <c r="D59" s="102">
        <v>0</v>
      </c>
      <c r="E59" s="102">
        <v>0</v>
      </c>
      <c r="F59" s="102">
        <v>0</v>
      </c>
      <c r="G59" s="102">
        <v>0</v>
      </c>
      <c r="H59" s="102">
        <v>3500</v>
      </c>
      <c r="I59" s="102">
        <v>4500</v>
      </c>
      <c r="J59" s="102" t="s">
        <v>109</v>
      </c>
      <c r="K59" s="102">
        <v>0</v>
      </c>
      <c r="L59" s="102">
        <v>0</v>
      </c>
      <c r="M59" s="102">
        <v>0</v>
      </c>
      <c r="N59" s="102">
        <v>0</v>
      </c>
      <c r="O59" s="102">
        <v>3500</v>
      </c>
      <c r="P59" s="102">
        <v>101681.75</v>
      </c>
      <c r="Q59" s="102">
        <v>14573.25</v>
      </c>
      <c r="R59" s="104" t="str">
        <f t="shared" si="12"/>
        <v>Adjudicación Directa</v>
      </c>
      <c r="S59" s="102">
        <v>0</v>
      </c>
      <c r="T59" s="102">
        <v>0</v>
      </c>
      <c r="U59" s="102">
        <v>140</v>
      </c>
      <c r="V59" s="102">
        <v>319.27999999999997</v>
      </c>
      <c r="W59" s="102">
        <v>101681.75</v>
      </c>
      <c r="X59" s="102">
        <v>1681.75</v>
      </c>
      <c r="Y59" s="102">
        <v>107820.72</v>
      </c>
      <c r="Z59" s="102" t="str">
        <f t="shared" si="6"/>
        <v>Adjudicación Directa</v>
      </c>
      <c r="AA59" s="102">
        <v>1600000</v>
      </c>
      <c r="AB59" s="102">
        <v>0</v>
      </c>
      <c r="AC59" s="102">
        <v>140</v>
      </c>
      <c r="AD59" s="102">
        <v>319.27999999999997</v>
      </c>
      <c r="AE59" s="102">
        <v>106863.5</v>
      </c>
      <c r="AF59" s="102">
        <v>106863.5</v>
      </c>
      <c r="AG59" s="102">
        <v>1728575.72</v>
      </c>
      <c r="AH59" s="102" t="s">
        <v>109</v>
      </c>
      <c r="AI59" s="102">
        <v>1600000</v>
      </c>
      <c r="AJ59" s="102">
        <v>400000</v>
      </c>
      <c r="AK59" s="102">
        <v>8051.26</v>
      </c>
      <c r="AL59" s="102">
        <v>0</v>
      </c>
      <c r="AM59" s="102">
        <v>3363.5</v>
      </c>
      <c r="AN59" s="102">
        <v>1681.75</v>
      </c>
      <c r="AO59" s="102">
        <v>1209733.01</v>
      </c>
      <c r="AP59" s="102" t="s">
        <v>109</v>
      </c>
    </row>
    <row r="60" spans="1:42" s="58" customFormat="1" ht="30" x14ac:dyDescent="0.45">
      <c r="A60" s="69">
        <v>357002</v>
      </c>
      <c r="B60" s="104">
        <v>0</v>
      </c>
      <c r="C60" s="102">
        <v>0</v>
      </c>
      <c r="D60" s="102">
        <v>0</v>
      </c>
      <c r="E60" s="102">
        <v>0</v>
      </c>
      <c r="F60" s="102">
        <v>0</v>
      </c>
      <c r="G60" s="102">
        <v>0</v>
      </c>
      <c r="H60" s="102">
        <v>0</v>
      </c>
      <c r="I60" s="102">
        <v>0</v>
      </c>
      <c r="J60" s="102" t="s">
        <v>109</v>
      </c>
      <c r="K60" s="102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04" t="s">
        <v>109</v>
      </c>
      <c r="S60" s="102">
        <v>0</v>
      </c>
      <c r="T60" s="102">
        <v>0</v>
      </c>
      <c r="U60" s="102">
        <v>0</v>
      </c>
      <c r="V60" s="102">
        <v>0</v>
      </c>
      <c r="W60" s="102">
        <v>0</v>
      </c>
      <c r="X60" s="102">
        <v>0</v>
      </c>
      <c r="Y60" s="102">
        <v>0</v>
      </c>
      <c r="Z60" s="102" t="s">
        <v>109</v>
      </c>
      <c r="AA60" s="102">
        <v>100000</v>
      </c>
      <c r="AB60" s="102">
        <v>0</v>
      </c>
      <c r="AC60" s="102">
        <v>0</v>
      </c>
      <c r="AD60" s="102">
        <v>0</v>
      </c>
      <c r="AE60" s="102">
        <v>0</v>
      </c>
      <c r="AF60" s="102">
        <v>0</v>
      </c>
      <c r="AG60" s="102">
        <v>100000</v>
      </c>
      <c r="AH60" s="102" t="s">
        <v>109</v>
      </c>
      <c r="AI60" s="102">
        <v>100000</v>
      </c>
      <c r="AJ60" s="102">
        <v>100000</v>
      </c>
      <c r="AK60" s="102">
        <v>0</v>
      </c>
      <c r="AL60" s="102">
        <v>0</v>
      </c>
      <c r="AM60" s="102">
        <v>0</v>
      </c>
      <c r="AN60" s="102">
        <v>0</v>
      </c>
      <c r="AO60" s="102">
        <v>0</v>
      </c>
      <c r="AP60" s="102" t="s">
        <v>109</v>
      </c>
    </row>
    <row r="61" spans="1:42" s="58" customFormat="1" x14ac:dyDescent="0.45">
      <c r="A61" s="69">
        <f>+'JGSE.16.3'!A61</f>
        <v>358001</v>
      </c>
      <c r="B61" s="104">
        <f>+'JGSE.16.3'!C61</f>
        <v>1921470</v>
      </c>
      <c r="C61" s="102">
        <v>0</v>
      </c>
      <c r="D61" s="102">
        <v>0</v>
      </c>
      <c r="E61" s="102">
        <v>0</v>
      </c>
      <c r="F61" s="102">
        <v>0</v>
      </c>
      <c r="G61" s="102">
        <v>0</v>
      </c>
      <c r="H61" s="102">
        <v>500</v>
      </c>
      <c r="I61" s="102">
        <v>480000</v>
      </c>
      <c r="J61" s="102" t="s">
        <v>110</v>
      </c>
      <c r="K61" s="102">
        <v>0</v>
      </c>
      <c r="L61" s="102">
        <v>0</v>
      </c>
      <c r="M61" s="102">
        <v>19249</v>
      </c>
      <c r="N61" s="102">
        <v>0</v>
      </c>
      <c r="O61" s="102">
        <v>500</v>
      </c>
      <c r="P61" s="102">
        <v>500</v>
      </c>
      <c r="Q61" s="102">
        <v>499249</v>
      </c>
      <c r="R61" s="104" t="str">
        <f t="shared" si="12"/>
        <v>Licitación Pública</v>
      </c>
      <c r="S61" s="102">
        <v>0</v>
      </c>
      <c r="T61" s="102">
        <v>0</v>
      </c>
      <c r="U61" s="102">
        <v>0</v>
      </c>
      <c r="V61" s="102">
        <v>21</v>
      </c>
      <c r="W61" s="102">
        <v>500</v>
      </c>
      <c r="X61" s="102">
        <v>0</v>
      </c>
      <c r="Y61" s="102">
        <v>480979</v>
      </c>
      <c r="Z61" s="102" t="str">
        <f t="shared" si="6"/>
        <v>Licitación Pública</v>
      </c>
      <c r="AA61" s="102">
        <v>0</v>
      </c>
      <c r="AB61" s="102">
        <v>0</v>
      </c>
      <c r="AC61" s="102">
        <v>19249</v>
      </c>
      <c r="AD61" s="102">
        <v>21</v>
      </c>
      <c r="AE61" s="102">
        <v>1000</v>
      </c>
      <c r="AF61" s="102">
        <v>1000</v>
      </c>
      <c r="AG61" s="102">
        <v>1940698</v>
      </c>
      <c r="AH61" s="102" t="s">
        <v>110</v>
      </c>
      <c r="AI61" s="102">
        <v>0</v>
      </c>
      <c r="AJ61" s="102">
        <v>0</v>
      </c>
      <c r="AK61" s="102">
        <v>0</v>
      </c>
      <c r="AL61" s="102">
        <v>21</v>
      </c>
      <c r="AM61" s="102">
        <v>470</v>
      </c>
      <c r="AN61" s="102">
        <v>470</v>
      </c>
      <c r="AO61" s="102">
        <v>480449</v>
      </c>
      <c r="AP61" s="102" t="s">
        <v>110</v>
      </c>
    </row>
    <row r="62" spans="1:42" s="58" customFormat="1" x14ac:dyDescent="0.45">
      <c r="A62" s="69">
        <f>+'JGSE.16.3'!A62</f>
        <v>362001</v>
      </c>
      <c r="B62" s="104">
        <f>+'JGSE.16.3'!C62</f>
        <v>469553</v>
      </c>
      <c r="C62" s="102">
        <v>0</v>
      </c>
      <c r="D62" s="102">
        <v>0</v>
      </c>
      <c r="E62" s="102">
        <v>0</v>
      </c>
      <c r="F62" s="102">
        <v>0</v>
      </c>
      <c r="G62" s="102">
        <v>0</v>
      </c>
      <c r="H62" s="102">
        <v>0</v>
      </c>
      <c r="I62" s="102">
        <v>0</v>
      </c>
      <c r="J62" s="102" t="s">
        <v>110</v>
      </c>
      <c r="K62" s="102">
        <v>0</v>
      </c>
      <c r="L62" s="102">
        <v>0</v>
      </c>
      <c r="M62" s="102">
        <v>0</v>
      </c>
      <c r="N62" s="102">
        <v>0</v>
      </c>
      <c r="O62" s="102">
        <v>0</v>
      </c>
      <c r="P62" s="102">
        <v>126973.53</v>
      </c>
      <c r="Q62" s="102">
        <v>221559.47</v>
      </c>
      <c r="R62" s="104" t="str">
        <f t="shared" si="12"/>
        <v>Licitación Pública</v>
      </c>
      <c r="S62" s="102">
        <v>0</v>
      </c>
      <c r="T62" s="102">
        <v>0</v>
      </c>
      <c r="U62" s="102">
        <v>0</v>
      </c>
      <c r="V62" s="102">
        <v>213.04</v>
      </c>
      <c r="W62" s="102">
        <v>151607.51</v>
      </c>
      <c r="X62" s="102">
        <v>29633.979999999996</v>
      </c>
      <c r="Y62" s="102">
        <v>242780.49000000005</v>
      </c>
      <c r="Z62" s="102" t="str">
        <f t="shared" si="6"/>
        <v>Licitación Pública</v>
      </c>
      <c r="AA62" s="102">
        <v>500000</v>
      </c>
      <c r="AB62" s="102">
        <v>0</v>
      </c>
      <c r="AC62" s="102">
        <v>0</v>
      </c>
      <c r="AD62" s="102">
        <v>213.04</v>
      </c>
      <c r="AE62" s="102">
        <v>156607.51</v>
      </c>
      <c r="AF62" s="102">
        <v>156607.51</v>
      </c>
      <c r="AG62" s="102">
        <v>969339.96</v>
      </c>
      <c r="AH62" s="102" t="s">
        <v>110</v>
      </c>
      <c r="AI62" s="102">
        <v>500000</v>
      </c>
      <c r="AJ62" s="102">
        <v>500000</v>
      </c>
      <c r="AK62" s="102">
        <v>1380</v>
      </c>
      <c r="AL62" s="102">
        <v>0</v>
      </c>
      <c r="AM62" s="102">
        <v>10000</v>
      </c>
      <c r="AN62" s="102">
        <v>5000</v>
      </c>
      <c r="AO62" s="102">
        <v>6380</v>
      </c>
      <c r="AP62" s="102" t="s">
        <v>110</v>
      </c>
    </row>
    <row r="63" spans="1:42" s="58" customFormat="1" ht="30" x14ac:dyDescent="0.45">
      <c r="A63" s="69">
        <f>+'JGSE.16.3'!A63</f>
        <v>381001</v>
      </c>
      <c r="B63" s="104">
        <f>+'JGSE.16.3'!C63</f>
        <v>150489.44</v>
      </c>
      <c r="C63" s="102">
        <v>0</v>
      </c>
      <c r="D63" s="102">
        <v>0</v>
      </c>
      <c r="E63" s="102">
        <v>20489.440000000002</v>
      </c>
      <c r="F63" s="102">
        <v>0</v>
      </c>
      <c r="G63" s="102">
        <v>0</v>
      </c>
      <c r="H63" s="102">
        <v>0</v>
      </c>
      <c r="I63" s="102">
        <v>35489.440000000002</v>
      </c>
      <c r="J63" s="102" t="s">
        <v>109</v>
      </c>
      <c r="K63" s="102">
        <v>0</v>
      </c>
      <c r="L63" s="102">
        <v>0</v>
      </c>
      <c r="M63" s="102">
        <v>50872</v>
      </c>
      <c r="N63" s="102">
        <v>0</v>
      </c>
      <c r="O63" s="102">
        <v>0</v>
      </c>
      <c r="P63" s="102">
        <v>0</v>
      </c>
      <c r="Q63" s="102">
        <v>75872</v>
      </c>
      <c r="R63" s="104" t="str">
        <f t="shared" si="12"/>
        <v>Adjudicación Directa</v>
      </c>
      <c r="S63" s="102">
        <v>0</v>
      </c>
      <c r="T63" s="102">
        <v>0</v>
      </c>
      <c r="U63" s="102">
        <v>1200</v>
      </c>
      <c r="V63" s="102">
        <v>0</v>
      </c>
      <c r="W63" s="102">
        <v>0</v>
      </c>
      <c r="X63" s="102">
        <v>0</v>
      </c>
      <c r="Y63" s="102">
        <v>61200</v>
      </c>
      <c r="Z63" s="102" t="str">
        <f t="shared" si="6"/>
        <v>Adjudicación Directa</v>
      </c>
      <c r="AA63" s="102">
        <v>0</v>
      </c>
      <c r="AB63" s="102">
        <v>0</v>
      </c>
      <c r="AC63" s="102">
        <v>72561.440000000002</v>
      </c>
      <c r="AD63" s="102">
        <v>0</v>
      </c>
      <c r="AE63" s="102">
        <v>0</v>
      </c>
      <c r="AF63" s="102">
        <v>0</v>
      </c>
      <c r="AG63" s="102">
        <v>202561.44</v>
      </c>
      <c r="AH63" s="102" t="s">
        <v>109</v>
      </c>
      <c r="AI63" s="102">
        <v>0</v>
      </c>
      <c r="AJ63" s="102">
        <v>0</v>
      </c>
      <c r="AK63" s="102">
        <v>4095.5</v>
      </c>
      <c r="AL63" s="102">
        <v>0</v>
      </c>
      <c r="AM63" s="102">
        <v>30000</v>
      </c>
      <c r="AN63" s="102">
        <v>30000</v>
      </c>
      <c r="AO63" s="102">
        <v>34095.5</v>
      </c>
      <c r="AP63" s="102" t="s">
        <v>109</v>
      </c>
    </row>
    <row r="64" spans="1:42" s="52" customFormat="1" ht="30" x14ac:dyDescent="0.45">
      <c r="A64" s="66">
        <f>+'JGSE.16.3'!A64</f>
        <v>382002</v>
      </c>
      <c r="B64" s="77">
        <f>+'JGSE.16.3'!C64</f>
        <v>90000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  <c r="I64" s="78">
        <v>0</v>
      </c>
      <c r="J64" s="78" t="s">
        <v>109</v>
      </c>
      <c r="K64" s="78">
        <v>0</v>
      </c>
      <c r="L64" s="78">
        <v>0</v>
      </c>
      <c r="M64" s="78">
        <v>2900</v>
      </c>
      <c r="N64" s="78">
        <v>0</v>
      </c>
      <c r="O64" s="78">
        <v>0</v>
      </c>
      <c r="P64" s="78">
        <v>0</v>
      </c>
      <c r="Q64" s="78">
        <v>2900</v>
      </c>
      <c r="R64" s="77" t="str">
        <f t="shared" si="12"/>
        <v>Adjudicación Directa</v>
      </c>
      <c r="S64" s="78">
        <v>0</v>
      </c>
      <c r="T64" s="78">
        <v>0</v>
      </c>
      <c r="U64" s="78">
        <v>0</v>
      </c>
      <c r="V64" s="78">
        <v>0</v>
      </c>
      <c r="W64" s="78">
        <v>0</v>
      </c>
      <c r="X64" s="78">
        <v>0</v>
      </c>
      <c r="Y64" s="78">
        <v>0</v>
      </c>
      <c r="Z64" s="78" t="str">
        <f t="shared" si="6"/>
        <v>Adjudicación Directa</v>
      </c>
      <c r="AA64" s="78">
        <v>0</v>
      </c>
      <c r="AB64" s="78">
        <v>0</v>
      </c>
      <c r="AC64" s="78">
        <v>2900</v>
      </c>
      <c r="AD64" s="78">
        <v>0</v>
      </c>
      <c r="AE64" s="78">
        <v>0</v>
      </c>
      <c r="AF64" s="78">
        <v>0</v>
      </c>
      <c r="AG64" s="78">
        <v>92900</v>
      </c>
      <c r="AH64" s="78" t="s">
        <v>109</v>
      </c>
      <c r="AI64" s="78">
        <v>0</v>
      </c>
      <c r="AJ64" s="78">
        <v>0</v>
      </c>
      <c r="AK64" s="78">
        <v>34341.06</v>
      </c>
      <c r="AL64" s="78">
        <v>0</v>
      </c>
      <c r="AM64" s="78">
        <v>74200</v>
      </c>
      <c r="AN64" s="78">
        <v>74200</v>
      </c>
      <c r="AO64" s="78">
        <v>124341.06</v>
      </c>
      <c r="AP64" s="78" t="s">
        <v>109</v>
      </c>
    </row>
    <row r="65" spans="1:42" s="52" customFormat="1" ht="30" x14ac:dyDescent="0.45">
      <c r="A65" s="66">
        <f>+'JGSE.16.3'!A65</f>
        <v>399003</v>
      </c>
      <c r="B65" s="77">
        <f>+'JGSE.16.3'!C65</f>
        <v>152162.84</v>
      </c>
      <c r="C65" s="78">
        <v>0</v>
      </c>
      <c r="D65" s="78">
        <v>0</v>
      </c>
      <c r="E65" s="78">
        <v>33972.04</v>
      </c>
      <c r="F65" s="78">
        <v>0</v>
      </c>
      <c r="G65" s="78">
        <v>0</v>
      </c>
      <c r="H65" s="78">
        <v>0</v>
      </c>
      <c r="I65" s="78">
        <v>33972.04</v>
      </c>
      <c r="J65" s="78" t="s">
        <v>109</v>
      </c>
      <c r="K65" s="78">
        <v>0</v>
      </c>
      <c r="L65" s="78">
        <v>0</v>
      </c>
      <c r="M65" s="78">
        <v>1385.8200000000002</v>
      </c>
      <c r="N65" s="78">
        <v>0</v>
      </c>
      <c r="O65" s="78">
        <v>0</v>
      </c>
      <c r="P65" s="78">
        <v>22981.84</v>
      </c>
      <c r="Q65" s="78">
        <v>21403.98</v>
      </c>
      <c r="R65" s="77" t="str">
        <f t="shared" si="12"/>
        <v>Adjudicación Directa</v>
      </c>
      <c r="S65" s="78">
        <v>0</v>
      </c>
      <c r="T65" s="78">
        <v>0</v>
      </c>
      <c r="U65" s="78">
        <v>0</v>
      </c>
      <c r="V65" s="78">
        <v>0</v>
      </c>
      <c r="W65" s="78">
        <v>27548.54</v>
      </c>
      <c r="X65" s="78">
        <v>22156.879999999997</v>
      </c>
      <c r="Y65" s="78">
        <v>45391.660000000011</v>
      </c>
      <c r="Z65" s="78" t="str">
        <f t="shared" si="6"/>
        <v>Adjudicación Directa</v>
      </c>
      <c r="AA65" s="78">
        <v>0</v>
      </c>
      <c r="AB65" s="78">
        <v>0</v>
      </c>
      <c r="AC65" s="78">
        <v>35357.86</v>
      </c>
      <c r="AD65" s="78">
        <v>0</v>
      </c>
      <c r="AE65" s="78">
        <v>45138.720000000001</v>
      </c>
      <c r="AF65" s="78">
        <v>45138.720000000001</v>
      </c>
      <c r="AG65" s="78">
        <v>153357.85999999999</v>
      </c>
      <c r="AH65" s="78" t="s">
        <v>109</v>
      </c>
      <c r="AI65" s="78">
        <v>0</v>
      </c>
      <c r="AJ65" s="78">
        <v>0</v>
      </c>
      <c r="AK65" s="78">
        <v>2513.1</v>
      </c>
      <c r="AL65" s="78">
        <v>10423.599999999999</v>
      </c>
      <c r="AM65" s="78">
        <v>39746.720000000001</v>
      </c>
      <c r="AN65" s="78">
        <v>22156.54</v>
      </c>
      <c r="AO65" s="78">
        <v>44679.68</v>
      </c>
      <c r="AP65" s="78" t="s">
        <v>109</v>
      </c>
    </row>
    <row r="66" spans="1:42" s="73" customFormat="1" x14ac:dyDescent="0.45">
      <c r="A66" s="94">
        <v>5000</v>
      </c>
      <c r="B66" s="72">
        <f>SUM(B68:B76)</f>
        <v>2554635</v>
      </c>
      <c r="C66" s="72">
        <f t="shared" ref="C66:I66" si="13">SUM(C68:C76)</f>
        <v>0</v>
      </c>
      <c r="D66" s="72">
        <f t="shared" si="13"/>
        <v>0</v>
      </c>
      <c r="E66" s="72">
        <f t="shared" si="13"/>
        <v>0</v>
      </c>
      <c r="F66" s="72">
        <f t="shared" si="13"/>
        <v>0</v>
      </c>
      <c r="G66" s="72">
        <f t="shared" si="13"/>
        <v>21073.14</v>
      </c>
      <c r="H66" s="72">
        <f t="shared" si="13"/>
        <v>21073.14</v>
      </c>
      <c r="I66" s="72">
        <f t="shared" si="13"/>
        <v>24500</v>
      </c>
      <c r="J66" s="72"/>
      <c r="K66" s="72">
        <f>SUM(K68:K76)</f>
        <v>0</v>
      </c>
      <c r="L66" s="72">
        <f t="shared" ref="L66:Q66" si="14">SUM(L68:L76)</f>
        <v>0</v>
      </c>
      <c r="M66" s="72">
        <f t="shared" si="14"/>
        <v>0</v>
      </c>
      <c r="N66" s="72">
        <f t="shared" si="14"/>
        <v>0</v>
      </c>
      <c r="O66" s="72">
        <f t="shared" si="14"/>
        <v>0</v>
      </c>
      <c r="P66" s="72">
        <f t="shared" si="14"/>
        <v>1384668.68</v>
      </c>
      <c r="Q66" s="72">
        <f t="shared" si="14"/>
        <v>350966.32</v>
      </c>
      <c r="R66" s="72"/>
      <c r="S66" s="72">
        <f>SUM(S67:S76)</f>
        <v>0</v>
      </c>
      <c r="T66" s="72">
        <f t="shared" ref="T66:Y66" si="15">SUM(T67:T76)</f>
        <v>0</v>
      </c>
      <c r="U66" s="72">
        <f t="shared" si="15"/>
        <v>300000</v>
      </c>
      <c r="V66" s="72">
        <f t="shared" si="15"/>
        <v>152.63999999999999</v>
      </c>
      <c r="W66" s="72">
        <f t="shared" si="15"/>
        <v>1405664.97</v>
      </c>
      <c r="X66" s="72">
        <f t="shared" si="15"/>
        <v>765061.07</v>
      </c>
      <c r="Y66" s="72">
        <f t="shared" si="15"/>
        <v>1369951.26</v>
      </c>
      <c r="Z66" s="72"/>
      <c r="AA66" s="72">
        <f>SUM(AA67:AA76)</f>
        <v>13097667.02</v>
      </c>
      <c r="AB66" s="72">
        <f t="shared" ref="AB66:AG66" si="16">SUM(AB67:AB76)</f>
        <v>0</v>
      </c>
      <c r="AC66" s="72">
        <f t="shared" si="16"/>
        <v>300152.64</v>
      </c>
      <c r="AD66" s="72">
        <f t="shared" si="16"/>
        <v>152.63999999999999</v>
      </c>
      <c r="AE66" s="72">
        <f t="shared" si="16"/>
        <v>2170802.8899999997</v>
      </c>
      <c r="AF66" s="72">
        <f t="shared" si="16"/>
        <v>2170802.8899999997</v>
      </c>
      <c r="AG66" s="72">
        <f t="shared" si="16"/>
        <v>15952302.02</v>
      </c>
      <c r="AH66" s="72"/>
      <c r="AI66" s="72">
        <f>SUM(AI67:AI76)</f>
        <v>13097667.02</v>
      </c>
      <c r="AJ66" s="72">
        <f t="shared" ref="AJ66:AO66" si="17">SUM(AJ67:AJ76)</f>
        <v>8264045.0800000001</v>
      </c>
      <c r="AK66" s="72">
        <f t="shared" si="17"/>
        <v>27724.79</v>
      </c>
      <c r="AL66" s="72">
        <f t="shared" si="17"/>
        <v>27572.15</v>
      </c>
      <c r="AM66" s="72">
        <f t="shared" si="17"/>
        <v>1189343.8900000001</v>
      </c>
      <c r="AN66" s="72">
        <f t="shared" si="17"/>
        <v>445279.11</v>
      </c>
      <c r="AO66" s="72">
        <f t="shared" si="17"/>
        <v>5942839.3599999994</v>
      </c>
      <c r="AP66" s="79"/>
    </row>
    <row r="67" spans="1:42" s="58" customFormat="1" ht="30" x14ac:dyDescent="0.45">
      <c r="A67" s="69">
        <v>511001</v>
      </c>
      <c r="B67" s="104">
        <v>0</v>
      </c>
      <c r="C67" s="104">
        <v>0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 t="s">
        <v>109</v>
      </c>
      <c r="K67" s="104">
        <v>0</v>
      </c>
      <c r="L67" s="104">
        <v>0</v>
      </c>
      <c r="M67" s="104">
        <v>0</v>
      </c>
      <c r="N67" s="104">
        <v>0</v>
      </c>
      <c r="O67" s="104">
        <v>0</v>
      </c>
      <c r="P67" s="104">
        <v>0</v>
      </c>
      <c r="Q67" s="104">
        <v>0</v>
      </c>
      <c r="R67" s="104" t="s">
        <v>109</v>
      </c>
      <c r="S67" s="104">
        <v>0</v>
      </c>
      <c r="T67" s="104">
        <v>0</v>
      </c>
      <c r="U67" s="104">
        <v>0</v>
      </c>
      <c r="V67" s="104">
        <v>0</v>
      </c>
      <c r="W67" s="104">
        <v>0</v>
      </c>
      <c r="X67" s="104">
        <v>0</v>
      </c>
      <c r="Y67" s="104">
        <v>0</v>
      </c>
      <c r="Z67" s="104" t="s">
        <v>109</v>
      </c>
      <c r="AA67" s="104">
        <v>600000</v>
      </c>
      <c r="AB67" s="104">
        <v>0</v>
      </c>
      <c r="AC67" s="104">
        <v>0</v>
      </c>
      <c r="AD67" s="104">
        <v>0</v>
      </c>
      <c r="AE67" s="104">
        <v>0</v>
      </c>
      <c r="AF67" s="104">
        <v>0</v>
      </c>
      <c r="AG67" s="104">
        <v>600000</v>
      </c>
      <c r="AH67" s="104" t="s">
        <v>109</v>
      </c>
      <c r="AI67" s="104">
        <v>600000</v>
      </c>
      <c r="AJ67" s="104">
        <v>200000</v>
      </c>
      <c r="AK67" s="104">
        <v>0</v>
      </c>
      <c r="AL67" s="104">
        <v>0</v>
      </c>
      <c r="AM67" s="104">
        <v>0</v>
      </c>
      <c r="AN67" s="104">
        <v>0</v>
      </c>
      <c r="AO67" s="104">
        <v>400000</v>
      </c>
      <c r="AP67" s="104" t="s">
        <v>109</v>
      </c>
    </row>
    <row r="68" spans="1:42" s="58" customFormat="1" x14ac:dyDescent="0.45">
      <c r="A68" s="69">
        <f>+'JGSE.16.3'!A68</f>
        <v>515001</v>
      </c>
      <c r="B68" s="104">
        <f>+'JGSE.16.3'!C68</f>
        <v>1298443</v>
      </c>
      <c r="C68" s="104">
        <v>0</v>
      </c>
      <c r="D68" s="104">
        <v>0</v>
      </c>
      <c r="E68" s="104">
        <v>0</v>
      </c>
      <c r="F68" s="104">
        <v>0</v>
      </c>
      <c r="G68" s="104">
        <v>0</v>
      </c>
      <c r="H68" s="104">
        <v>0</v>
      </c>
      <c r="I68" s="104">
        <v>0</v>
      </c>
      <c r="J68" s="104" t="s">
        <v>110</v>
      </c>
      <c r="K68" s="104">
        <v>0</v>
      </c>
      <c r="L68" s="104">
        <v>0</v>
      </c>
      <c r="M68" s="104">
        <v>0</v>
      </c>
      <c r="N68" s="104">
        <v>0</v>
      </c>
      <c r="O68" s="104">
        <v>0</v>
      </c>
      <c r="P68" s="104">
        <v>1298443</v>
      </c>
      <c r="Q68" s="104">
        <v>0</v>
      </c>
      <c r="R68" s="104" t="str">
        <f>+J68</f>
        <v>Licitación Pública</v>
      </c>
      <c r="S68" s="104">
        <v>0</v>
      </c>
      <c r="T68" s="104">
        <v>0</v>
      </c>
      <c r="U68" s="104">
        <v>0</v>
      </c>
      <c r="V68" s="104">
        <v>0</v>
      </c>
      <c r="W68" s="104">
        <v>1319439.29</v>
      </c>
      <c r="X68" s="104">
        <v>22833.189999999944</v>
      </c>
      <c r="Y68" s="104">
        <v>1296606.1000000001</v>
      </c>
      <c r="Z68" s="104" t="str">
        <f>+R68</f>
        <v>Licitación Pública</v>
      </c>
      <c r="AA68" s="104">
        <v>3000000</v>
      </c>
      <c r="AB68" s="104">
        <v>0</v>
      </c>
      <c r="AC68" s="104">
        <v>152.63999999999999</v>
      </c>
      <c r="AD68" s="104">
        <v>0</v>
      </c>
      <c r="AE68" s="104">
        <v>1321276.19</v>
      </c>
      <c r="AF68" s="104">
        <v>1321276.19</v>
      </c>
      <c r="AG68" s="104">
        <v>4298595.6400000006</v>
      </c>
      <c r="AH68" s="104" t="s">
        <v>110</v>
      </c>
      <c r="AI68" s="104">
        <v>3000000</v>
      </c>
      <c r="AJ68" s="104">
        <v>1500000</v>
      </c>
      <c r="AK68" s="104">
        <v>19462.099999999999</v>
      </c>
      <c r="AL68" s="104">
        <v>0</v>
      </c>
      <c r="AM68" s="104">
        <v>1836.9</v>
      </c>
      <c r="AN68" s="104">
        <v>0</v>
      </c>
      <c r="AO68" s="104">
        <v>1521299</v>
      </c>
      <c r="AP68" s="104" t="s">
        <v>110</v>
      </c>
    </row>
    <row r="69" spans="1:42" s="58" customFormat="1" ht="30" x14ac:dyDescent="0.45">
      <c r="A69" s="69">
        <f>+'JGSE.16.3'!A69</f>
        <v>521001</v>
      </c>
      <c r="B69" s="104">
        <f>+'JGSE.16.3'!C69</f>
        <v>23000</v>
      </c>
      <c r="C69" s="104">
        <v>0</v>
      </c>
      <c r="D69" s="104">
        <v>0</v>
      </c>
      <c r="E69" s="104">
        <v>0</v>
      </c>
      <c r="F69" s="104">
        <v>0</v>
      </c>
      <c r="G69" s="104">
        <v>0</v>
      </c>
      <c r="H69" s="104">
        <v>0</v>
      </c>
      <c r="I69" s="104">
        <v>0</v>
      </c>
      <c r="J69" s="104" t="s">
        <v>109</v>
      </c>
      <c r="K69" s="104">
        <v>0</v>
      </c>
      <c r="L69" s="104">
        <v>0</v>
      </c>
      <c r="M69" s="104">
        <v>0</v>
      </c>
      <c r="N69" s="104">
        <v>0</v>
      </c>
      <c r="O69" s="104">
        <v>0</v>
      </c>
      <c r="P69" s="104">
        <v>152.63999999999942</v>
      </c>
      <c r="Q69" s="104">
        <v>22847.360000000001</v>
      </c>
      <c r="R69" s="104" t="str">
        <f t="shared" ref="R69:R76" si="18">+J69</f>
        <v>Adjudicación Directa</v>
      </c>
      <c r="S69" s="104">
        <v>0</v>
      </c>
      <c r="T69" s="104">
        <v>0</v>
      </c>
      <c r="U69" s="104">
        <v>0</v>
      </c>
      <c r="V69" s="104">
        <v>152.63999999999999</v>
      </c>
      <c r="W69" s="104">
        <v>152.63999999999999</v>
      </c>
      <c r="X69" s="104">
        <v>0</v>
      </c>
      <c r="Y69" s="104">
        <v>-5.6843418860808015E-13</v>
      </c>
      <c r="Z69" s="104" t="str">
        <f t="shared" ref="Z69:Z76" si="19">+R69</f>
        <v>Adjudicación Directa</v>
      </c>
      <c r="AA69" s="104">
        <v>705038.88</v>
      </c>
      <c r="AB69" s="104">
        <v>0</v>
      </c>
      <c r="AC69" s="104">
        <v>0</v>
      </c>
      <c r="AD69" s="104">
        <v>152.63999999999999</v>
      </c>
      <c r="AE69" s="104">
        <v>152.63999999999999</v>
      </c>
      <c r="AF69" s="104">
        <v>152.63999999999942</v>
      </c>
      <c r="AG69" s="104">
        <v>727886.24</v>
      </c>
      <c r="AH69" s="104" t="s">
        <v>109</v>
      </c>
      <c r="AI69" s="104">
        <v>705038.88</v>
      </c>
      <c r="AJ69" s="104">
        <v>271416.94</v>
      </c>
      <c r="AK69" s="104">
        <v>0</v>
      </c>
      <c r="AL69" s="104">
        <v>0</v>
      </c>
      <c r="AM69" s="104">
        <v>0</v>
      </c>
      <c r="AN69" s="104">
        <v>0</v>
      </c>
      <c r="AO69" s="104">
        <v>433621.94</v>
      </c>
      <c r="AP69" s="104" t="s">
        <v>109</v>
      </c>
    </row>
    <row r="70" spans="1:42" s="58" customFormat="1" ht="30" x14ac:dyDescent="0.45">
      <c r="A70" s="69">
        <v>523001</v>
      </c>
      <c r="B70" s="104">
        <v>0</v>
      </c>
      <c r="C70" s="104">
        <v>0</v>
      </c>
      <c r="D70" s="104">
        <v>0</v>
      </c>
      <c r="E70" s="104">
        <v>0</v>
      </c>
      <c r="F70" s="104">
        <v>0</v>
      </c>
      <c r="G70" s="104">
        <v>0</v>
      </c>
      <c r="H70" s="104">
        <v>0</v>
      </c>
      <c r="I70" s="104">
        <v>0</v>
      </c>
      <c r="J70" s="104" t="s">
        <v>109</v>
      </c>
      <c r="K70" s="104">
        <v>0</v>
      </c>
      <c r="L70" s="104">
        <v>0</v>
      </c>
      <c r="M70" s="104">
        <v>0</v>
      </c>
      <c r="N70" s="104">
        <v>0</v>
      </c>
      <c r="O70" s="104">
        <v>0</v>
      </c>
      <c r="P70" s="104">
        <v>0</v>
      </c>
      <c r="Q70" s="104">
        <v>0</v>
      </c>
      <c r="R70" s="104" t="s">
        <v>109</v>
      </c>
      <c r="S70" s="104">
        <v>0</v>
      </c>
      <c r="T70" s="104">
        <v>0</v>
      </c>
      <c r="U70" s="104">
        <v>0</v>
      </c>
      <c r="V70" s="104">
        <v>0</v>
      </c>
      <c r="W70" s="104">
        <v>0</v>
      </c>
      <c r="X70" s="104">
        <v>0</v>
      </c>
      <c r="Y70" s="104">
        <v>0</v>
      </c>
      <c r="Z70" s="104" t="s">
        <v>109</v>
      </c>
      <c r="AA70" s="104">
        <v>200000</v>
      </c>
      <c r="AB70" s="104">
        <v>0</v>
      </c>
      <c r="AC70" s="104">
        <v>0</v>
      </c>
      <c r="AD70" s="104">
        <v>0</v>
      </c>
      <c r="AE70" s="104">
        <v>0</v>
      </c>
      <c r="AF70" s="104">
        <v>0</v>
      </c>
      <c r="AG70" s="104">
        <v>200000</v>
      </c>
      <c r="AH70" s="104" t="s">
        <v>109</v>
      </c>
      <c r="AI70" s="104">
        <v>200000</v>
      </c>
      <c r="AJ70" s="104">
        <v>200000</v>
      </c>
      <c r="AK70" s="104">
        <v>0</v>
      </c>
      <c r="AL70" s="104">
        <v>0</v>
      </c>
      <c r="AM70" s="104">
        <v>0</v>
      </c>
      <c r="AN70" s="104">
        <v>0</v>
      </c>
      <c r="AO70" s="104">
        <v>0</v>
      </c>
      <c r="AP70" s="104" t="s">
        <v>109</v>
      </c>
    </row>
    <row r="71" spans="1:42" s="58" customFormat="1" ht="30" x14ac:dyDescent="0.45">
      <c r="A71" s="69">
        <v>529001</v>
      </c>
      <c r="B71" s="104">
        <v>0</v>
      </c>
      <c r="C71" s="104">
        <v>0</v>
      </c>
      <c r="D71" s="104">
        <v>0</v>
      </c>
      <c r="E71" s="104">
        <v>0</v>
      </c>
      <c r="F71" s="104">
        <v>0</v>
      </c>
      <c r="G71" s="104">
        <v>0</v>
      </c>
      <c r="H71" s="104">
        <v>0</v>
      </c>
      <c r="I71" s="104">
        <v>0</v>
      </c>
      <c r="J71" s="104" t="s">
        <v>109</v>
      </c>
      <c r="K71" s="104">
        <v>0</v>
      </c>
      <c r="L71" s="104">
        <v>0</v>
      </c>
      <c r="M71" s="104">
        <v>0</v>
      </c>
      <c r="N71" s="104">
        <v>0</v>
      </c>
      <c r="O71" s="104">
        <v>0</v>
      </c>
      <c r="P71" s="104">
        <v>0</v>
      </c>
      <c r="Q71" s="104">
        <v>0</v>
      </c>
      <c r="R71" s="104" t="s">
        <v>109</v>
      </c>
      <c r="S71" s="104">
        <v>0</v>
      </c>
      <c r="T71" s="104">
        <v>0</v>
      </c>
      <c r="U71" s="104">
        <v>0</v>
      </c>
      <c r="V71" s="104">
        <v>0</v>
      </c>
      <c r="W71" s="104">
        <v>0</v>
      </c>
      <c r="X71" s="104">
        <v>0</v>
      </c>
      <c r="Y71" s="104">
        <v>0</v>
      </c>
      <c r="Z71" s="104" t="s">
        <v>109</v>
      </c>
      <c r="AA71" s="104">
        <v>6442628.1399999997</v>
      </c>
      <c r="AB71" s="104">
        <v>0</v>
      </c>
      <c r="AC71" s="104">
        <v>0</v>
      </c>
      <c r="AD71" s="104">
        <v>0</v>
      </c>
      <c r="AE71" s="104">
        <v>0</v>
      </c>
      <c r="AF71" s="104">
        <v>0</v>
      </c>
      <c r="AG71" s="104">
        <v>6442628.1399999997</v>
      </c>
      <c r="AH71" s="104" t="s">
        <v>109</v>
      </c>
      <c r="AI71" s="104">
        <v>6442628.1399999997</v>
      </c>
      <c r="AJ71" s="104">
        <v>3942628.1399999997</v>
      </c>
      <c r="AK71" s="104">
        <v>0</v>
      </c>
      <c r="AL71" s="104">
        <v>0</v>
      </c>
      <c r="AM71" s="104">
        <v>0</v>
      </c>
      <c r="AN71" s="104">
        <v>0</v>
      </c>
      <c r="AO71" s="104">
        <v>2500000</v>
      </c>
      <c r="AP71" s="104" t="s">
        <v>109</v>
      </c>
    </row>
    <row r="72" spans="1:42" s="58" customFormat="1" ht="30" x14ac:dyDescent="0.45">
      <c r="A72" s="69">
        <f>+'JGSE.16.3'!A72</f>
        <v>532001</v>
      </c>
      <c r="B72" s="104">
        <f>+'JGSE.16.3'!C72</f>
        <v>24192</v>
      </c>
      <c r="C72" s="102">
        <v>0</v>
      </c>
      <c r="D72" s="102">
        <v>0</v>
      </c>
      <c r="E72" s="102">
        <v>0</v>
      </c>
      <c r="F72" s="102">
        <v>0</v>
      </c>
      <c r="G72" s="102">
        <v>0</v>
      </c>
      <c r="H72" s="102">
        <v>0</v>
      </c>
      <c r="I72" s="102">
        <v>0</v>
      </c>
      <c r="J72" s="102" t="s">
        <v>109</v>
      </c>
      <c r="K72" s="102">
        <v>0</v>
      </c>
      <c r="L72" s="102">
        <v>0</v>
      </c>
      <c r="M72" s="102">
        <v>0</v>
      </c>
      <c r="N72" s="102">
        <v>0</v>
      </c>
      <c r="O72" s="102">
        <v>0</v>
      </c>
      <c r="P72" s="102">
        <v>0</v>
      </c>
      <c r="Q72" s="102">
        <v>24192</v>
      </c>
      <c r="R72" s="104" t="str">
        <f t="shared" si="18"/>
        <v>Adjudicación Directa</v>
      </c>
      <c r="S72" s="102">
        <v>0</v>
      </c>
      <c r="T72" s="102">
        <v>0</v>
      </c>
      <c r="U72" s="102">
        <v>0</v>
      </c>
      <c r="V72" s="102">
        <v>0</v>
      </c>
      <c r="W72" s="102">
        <v>0</v>
      </c>
      <c r="X72" s="102">
        <v>0</v>
      </c>
      <c r="Y72" s="102">
        <v>0</v>
      </c>
      <c r="Z72" s="104" t="str">
        <f t="shared" si="19"/>
        <v>Adjudicación Directa</v>
      </c>
      <c r="AA72" s="102">
        <v>0</v>
      </c>
      <c r="AB72" s="102">
        <v>0</v>
      </c>
      <c r="AC72" s="102">
        <v>0</v>
      </c>
      <c r="AD72" s="102">
        <v>0</v>
      </c>
      <c r="AE72" s="102">
        <v>0</v>
      </c>
      <c r="AF72" s="102">
        <v>0</v>
      </c>
      <c r="AG72" s="102">
        <v>24192</v>
      </c>
      <c r="AH72" s="102" t="s">
        <v>109</v>
      </c>
      <c r="AI72" s="102">
        <v>0</v>
      </c>
      <c r="AJ72" s="102">
        <v>0</v>
      </c>
      <c r="AK72" s="102">
        <v>0</v>
      </c>
      <c r="AL72" s="102">
        <v>0</v>
      </c>
      <c r="AM72" s="102">
        <v>0</v>
      </c>
      <c r="AN72" s="102">
        <v>0</v>
      </c>
      <c r="AO72" s="102">
        <v>0</v>
      </c>
      <c r="AP72" s="102" t="s">
        <v>109</v>
      </c>
    </row>
    <row r="73" spans="1:42" s="58" customFormat="1" ht="30" x14ac:dyDescent="0.45">
      <c r="A73" s="69">
        <v>541001</v>
      </c>
      <c r="B73" s="104">
        <v>0</v>
      </c>
      <c r="C73" s="102">
        <v>0</v>
      </c>
      <c r="D73" s="102">
        <v>0</v>
      </c>
      <c r="E73" s="102">
        <v>0</v>
      </c>
      <c r="F73" s="102">
        <v>0</v>
      </c>
      <c r="G73" s="102">
        <v>0</v>
      </c>
      <c r="H73" s="102">
        <v>0</v>
      </c>
      <c r="I73" s="102">
        <v>0</v>
      </c>
      <c r="J73" s="102" t="s">
        <v>109</v>
      </c>
      <c r="K73" s="102">
        <v>0</v>
      </c>
      <c r="L73" s="102">
        <v>0</v>
      </c>
      <c r="M73" s="102">
        <v>0</v>
      </c>
      <c r="N73" s="102">
        <v>0</v>
      </c>
      <c r="O73" s="102">
        <v>0</v>
      </c>
      <c r="P73" s="102">
        <v>0</v>
      </c>
      <c r="Q73" s="102">
        <v>0</v>
      </c>
      <c r="R73" s="104" t="s">
        <v>109</v>
      </c>
      <c r="S73" s="102">
        <v>0</v>
      </c>
      <c r="T73" s="102">
        <v>0</v>
      </c>
      <c r="U73" s="102">
        <v>0</v>
      </c>
      <c r="V73" s="102">
        <v>0</v>
      </c>
      <c r="W73" s="102">
        <v>0</v>
      </c>
      <c r="X73" s="102">
        <v>0</v>
      </c>
      <c r="Y73" s="102">
        <v>0</v>
      </c>
      <c r="Z73" s="104" t="s">
        <v>109</v>
      </c>
      <c r="AA73" s="102">
        <v>1900000</v>
      </c>
      <c r="AB73" s="102">
        <v>0</v>
      </c>
      <c r="AC73" s="102">
        <v>0</v>
      </c>
      <c r="AD73" s="102">
        <v>0</v>
      </c>
      <c r="AE73" s="102">
        <v>0</v>
      </c>
      <c r="AF73" s="102">
        <v>0</v>
      </c>
      <c r="AG73" s="102">
        <v>1900000</v>
      </c>
      <c r="AH73" s="102" t="s">
        <v>109</v>
      </c>
      <c r="AI73" s="102">
        <v>1900000</v>
      </c>
      <c r="AJ73" s="102">
        <v>1900000</v>
      </c>
      <c r="AK73" s="102">
        <v>0</v>
      </c>
      <c r="AL73" s="102">
        <v>0</v>
      </c>
      <c r="AM73" s="102">
        <v>0</v>
      </c>
      <c r="AN73" s="102">
        <v>0</v>
      </c>
      <c r="AO73" s="102">
        <v>0</v>
      </c>
      <c r="AP73" s="102" t="s">
        <v>109</v>
      </c>
    </row>
    <row r="74" spans="1:42" s="58" customFormat="1" ht="30" x14ac:dyDescent="0.45">
      <c r="A74" s="69">
        <v>564001</v>
      </c>
      <c r="B74" s="104">
        <v>0</v>
      </c>
      <c r="C74" s="102">
        <v>0</v>
      </c>
      <c r="D74" s="102">
        <v>0</v>
      </c>
      <c r="E74" s="102">
        <v>0</v>
      </c>
      <c r="F74" s="102">
        <v>0</v>
      </c>
      <c r="G74" s="102">
        <v>0</v>
      </c>
      <c r="H74" s="102">
        <v>0</v>
      </c>
      <c r="I74" s="102">
        <v>0</v>
      </c>
      <c r="J74" s="102" t="s">
        <v>109</v>
      </c>
      <c r="K74" s="102">
        <v>0</v>
      </c>
      <c r="L74" s="102">
        <v>0</v>
      </c>
      <c r="M74" s="102">
        <v>0</v>
      </c>
      <c r="N74" s="102">
        <v>0</v>
      </c>
      <c r="O74" s="102">
        <v>0</v>
      </c>
      <c r="P74" s="102">
        <v>0</v>
      </c>
      <c r="Q74" s="102">
        <v>0</v>
      </c>
      <c r="R74" s="104" t="s">
        <v>109</v>
      </c>
      <c r="S74" s="102">
        <v>0</v>
      </c>
      <c r="T74" s="102">
        <v>0</v>
      </c>
      <c r="U74" s="102">
        <v>0</v>
      </c>
      <c r="V74" s="102">
        <v>0</v>
      </c>
      <c r="W74" s="102">
        <v>0</v>
      </c>
      <c r="X74" s="102">
        <v>0</v>
      </c>
      <c r="Y74" s="102">
        <v>0</v>
      </c>
      <c r="Z74" s="104" t="s">
        <v>109</v>
      </c>
      <c r="AA74" s="102">
        <v>250000</v>
      </c>
      <c r="AB74" s="102">
        <v>0</v>
      </c>
      <c r="AC74" s="102">
        <v>0</v>
      </c>
      <c r="AD74" s="102">
        <v>0</v>
      </c>
      <c r="AE74" s="102">
        <v>0</v>
      </c>
      <c r="AF74" s="102">
        <v>0</v>
      </c>
      <c r="AG74" s="102">
        <v>250000</v>
      </c>
      <c r="AH74" s="102" t="s">
        <v>109</v>
      </c>
      <c r="AI74" s="102">
        <v>250000</v>
      </c>
      <c r="AJ74" s="102">
        <v>250000</v>
      </c>
      <c r="AK74" s="102">
        <v>0</v>
      </c>
      <c r="AL74" s="102">
        <v>0</v>
      </c>
      <c r="AM74" s="102">
        <v>0</v>
      </c>
      <c r="AN74" s="102">
        <v>0</v>
      </c>
      <c r="AO74" s="102">
        <v>0</v>
      </c>
      <c r="AP74" s="102" t="s">
        <v>109</v>
      </c>
    </row>
    <row r="75" spans="1:42" s="58" customFormat="1" ht="30.65" customHeight="1" x14ac:dyDescent="0.45">
      <c r="A75" s="69">
        <v>565001</v>
      </c>
      <c r="B75" s="104">
        <v>0</v>
      </c>
      <c r="C75" s="102">
        <v>0</v>
      </c>
      <c r="D75" s="102">
        <v>0</v>
      </c>
      <c r="E75" s="102">
        <v>0</v>
      </c>
      <c r="F75" s="102">
        <v>0</v>
      </c>
      <c r="G75" s="102">
        <v>0</v>
      </c>
      <c r="H75" s="102">
        <v>0</v>
      </c>
      <c r="I75" s="102">
        <v>0</v>
      </c>
      <c r="J75" s="102" t="s">
        <v>110</v>
      </c>
      <c r="K75" s="102">
        <v>0</v>
      </c>
      <c r="L75" s="102">
        <v>0</v>
      </c>
      <c r="M75" s="102">
        <v>0</v>
      </c>
      <c r="N75" s="102">
        <v>0</v>
      </c>
      <c r="O75" s="102">
        <v>0</v>
      </c>
      <c r="P75" s="102">
        <v>0</v>
      </c>
      <c r="Q75" s="102">
        <v>0</v>
      </c>
      <c r="R75" s="104" t="s">
        <v>110</v>
      </c>
      <c r="S75" s="102">
        <v>0</v>
      </c>
      <c r="T75" s="102">
        <v>0</v>
      </c>
      <c r="U75" s="102">
        <v>300000</v>
      </c>
      <c r="V75" s="102">
        <v>0</v>
      </c>
      <c r="W75" s="102">
        <v>0</v>
      </c>
      <c r="X75" s="102">
        <v>300000</v>
      </c>
      <c r="Y75" s="102">
        <v>0</v>
      </c>
      <c r="Z75" s="104" t="str">
        <f t="shared" si="19"/>
        <v>Licitación Pública</v>
      </c>
      <c r="AA75" s="102">
        <v>0</v>
      </c>
      <c r="AB75" s="102">
        <v>0</v>
      </c>
      <c r="AC75" s="102">
        <v>300000</v>
      </c>
      <c r="AD75" s="102">
        <v>0</v>
      </c>
      <c r="AE75" s="102">
        <v>300000</v>
      </c>
      <c r="AF75" s="102">
        <v>300000</v>
      </c>
      <c r="AG75" s="102">
        <v>300000</v>
      </c>
      <c r="AH75" s="102" t="s">
        <v>110</v>
      </c>
      <c r="AI75" s="102">
        <v>0</v>
      </c>
      <c r="AJ75" s="102">
        <v>0</v>
      </c>
      <c r="AK75" s="102">
        <v>0</v>
      </c>
      <c r="AL75" s="102">
        <v>8262.69</v>
      </c>
      <c r="AM75" s="102">
        <v>300000</v>
      </c>
      <c r="AN75" s="102">
        <v>0</v>
      </c>
      <c r="AO75" s="102">
        <v>291737.31</v>
      </c>
      <c r="AP75" s="102" t="s">
        <v>110</v>
      </c>
    </row>
    <row r="76" spans="1:42" s="52" customFormat="1" x14ac:dyDescent="0.45">
      <c r="A76" s="66">
        <f>+'JGSE.16.3'!A76</f>
        <v>597001</v>
      </c>
      <c r="B76" s="77">
        <f>+'JGSE.16.3'!C76</f>
        <v>1209000</v>
      </c>
      <c r="C76" s="78">
        <v>0</v>
      </c>
      <c r="D76" s="78">
        <v>0</v>
      </c>
      <c r="E76" s="78">
        <v>0</v>
      </c>
      <c r="F76" s="78">
        <v>0</v>
      </c>
      <c r="G76" s="78">
        <v>21073.14</v>
      </c>
      <c r="H76" s="78">
        <v>21073.14</v>
      </c>
      <c r="I76" s="78">
        <v>24500</v>
      </c>
      <c r="J76" s="78" t="s">
        <v>110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78">
        <v>86073.039999999979</v>
      </c>
      <c r="Q76" s="78">
        <v>303926.96000000002</v>
      </c>
      <c r="R76" s="77" t="str">
        <f t="shared" si="18"/>
        <v>Licitación Pública</v>
      </c>
      <c r="S76" s="78">
        <v>0</v>
      </c>
      <c r="T76" s="78">
        <v>0</v>
      </c>
      <c r="U76" s="78">
        <v>0</v>
      </c>
      <c r="V76" s="78">
        <v>0</v>
      </c>
      <c r="W76" s="78">
        <v>86073.04</v>
      </c>
      <c r="X76" s="78">
        <v>442227.88</v>
      </c>
      <c r="Y76" s="78">
        <v>73345.159999999974</v>
      </c>
      <c r="Z76" s="77" t="str">
        <f t="shared" si="19"/>
        <v>Licitación Pública</v>
      </c>
      <c r="AA76" s="78">
        <v>0</v>
      </c>
      <c r="AB76" s="78">
        <v>0</v>
      </c>
      <c r="AC76" s="78">
        <v>0</v>
      </c>
      <c r="AD76" s="78">
        <v>0</v>
      </c>
      <c r="AE76" s="78">
        <v>549374.06000000006</v>
      </c>
      <c r="AF76" s="78">
        <v>549374.05999999994</v>
      </c>
      <c r="AG76" s="78">
        <v>1209000</v>
      </c>
      <c r="AH76" s="78" t="s">
        <v>110</v>
      </c>
      <c r="AI76" s="78">
        <v>0</v>
      </c>
      <c r="AJ76" s="78">
        <v>0</v>
      </c>
      <c r="AK76" s="78">
        <v>8262.69</v>
      </c>
      <c r="AL76" s="78">
        <v>19309.46</v>
      </c>
      <c r="AM76" s="78">
        <v>887506.99</v>
      </c>
      <c r="AN76" s="78">
        <v>445279.11</v>
      </c>
      <c r="AO76" s="78">
        <v>796181.10999999987</v>
      </c>
      <c r="AP76" s="78" t="s">
        <v>110</v>
      </c>
    </row>
    <row r="77" spans="1:42" x14ac:dyDescent="0.45">
      <c r="A77" s="82" t="s">
        <v>10</v>
      </c>
      <c r="B77" s="21">
        <f>+B10+B41+B66</f>
        <v>11912942.4</v>
      </c>
      <c r="C77" s="21">
        <f t="shared" ref="C77:I77" si="20">+C10+C41+C66</f>
        <v>0</v>
      </c>
      <c r="D77" s="21">
        <f t="shared" si="20"/>
        <v>0</v>
      </c>
      <c r="E77" s="21">
        <f t="shared" si="20"/>
        <v>64284.740000000005</v>
      </c>
      <c r="F77" s="21">
        <f t="shared" si="20"/>
        <v>103551.36</v>
      </c>
      <c r="G77" s="21">
        <f t="shared" si="20"/>
        <v>28344.53</v>
      </c>
      <c r="H77" s="21">
        <f t="shared" si="20"/>
        <v>107134.3</v>
      </c>
      <c r="I77" s="21">
        <f t="shared" si="20"/>
        <v>1177047.6099999999</v>
      </c>
      <c r="J77" s="21"/>
      <c r="K77" s="21">
        <f>+K10+K41+K66</f>
        <v>333050</v>
      </c>
      <c r="L77" s="21">
        <f t="shared" ref="L77:Q77" si="21">+L10+L41+L66</f>
        <v>0</v>
      </c>
      <c r="M77" s="21">
        <f t="shared" si="21"/>
        <v>168388.92</v>
      </c>
      <c r="N77" s="21">
        <f t="shared" si="21"/>
        <v>243028.32</v>
      </c>
      <c r="O77" s="21">
        <f t="shared" si="21"/>
        <v>388976.24000000005</v>
      </c>
      <c r="P77" s="21">
        <f t="shared" si="21"/>
        <v>3104692.5300000003</v>
      </c>
      <c r="Q77" s="21">
        <f t="shared" si="21"/>
        <v>2551848.31</v>
      </c>
      <c r="R77" s="21"/>
      <c r="S77" s="21">
        <f>+S10+S41+S66</f>
        <v>362538</v>
      </c>
      <c r="T77" s="21">
        <f t="shared" ref="T77:AG77" si="22">+T10+T41+T66</f>
        <v>0</v>
      </c>
      <c r="U77" s="21">
        <f t="shared" si="22"/>
        <v>1396782.06</v>
      </c>
      <c r="V77" s="21">
        <f t="shared" si="22"/>
        <v>1262570.97</v>
      </c>
      <c r="W77" s="21">
        <f t="shared" si="22"/>
        <v>9983701.290000001</v>
      </c>
      <c r="X77" s="21">
        <f t="shared" si="22"/>
        <v>4671024.67</v>
      </c>
      <c r="Y77" s="21">
        <f t="shared" si="22"/>
        <v>11984597.710000003</v>
      </c>
      <c r="Z77" s="21"/>
      <c r="AA77" s="21">
        <f t="shared" si="22"/>
        <v>23110076.039999999</v>
      </c>
      <c r="AB77" s="21">
        <f t="shared" si="22"/>
        <v>0</v>
      </c>
      <c r="AC77" s="21">
        <f t="shared" si="22"/>
        <v>777370.22</v>
      </c>
      <c r="AD77" s="21">
        <f t="shared" si="22"/>
        <v>779934.6100000001</v>
      </c>
      <c r="AE77" s="21">
        <f t="shared" si="22"/>
        <v>5234445.5199999996</v>
      </c>
      <c r="AF77" s="21">
        <f t="shared" si="22"/>
        <v>5234445.5199999996</v>
      </c>
      <c r="AG77" s="21">
        <f t="shared" si="22"/>
        <v>35040262.649999999</v>
      </c>
      <c r="AH77" s="21"/>
      <c r="AI77" s="21">
        <f>+AI10+AI66+AI41</f>
        <v>22738564.859999999</v>
      </c>
      <c r="AJ77" s="21">
        <f t="shared" ref="AJ77:AO77" si="23">+AJ10+AJ66+AJ41</f>
        <v>12958090.16</v>
      </c>
      <c r="AK77" s="21">
        <f t="shared" si="23"/>
        <v>428164.32</v>
      </c>
      <c r="AL77" s="21">
        <f t="shared" si="23"/>
        <v>274846.15000000002</v>
      </c>
      <c r="AM77" s="21">
        <f t="shared" si="23"/>
        <v>2557154.2400000002</v>
      </c>
      <c r="AN77" s="21">
        <f t="shared" si="23"/>
        <v>1533843.7999999998</v>
      </c>
      <c r="AO77" s="21">
        <f t="shared" si="23"/>
        <v>13855052.309999999</v>
      </c>
      <c r="AP77" s="21"/>
    </row>
    <row r="79" spans="1:42" x14ac:dyDescent="0.45">
      <c r="A79" s="96" t="s">
        <v>43</v>
      </c>
      <c r="B79" s="96"/>
      <c r="C79" s="96"/>
      <c r="D79" s="96"/>
      <c r="E79" s="96"/>
      <c r="F79" s="96"/>
      <c r="G79" s="96"/>
      <c r="H79" s="96"/>
    </row>
    <row r="80" spans="1:42" x14ac:dyDescent="0.45">
      <c r="A80" s="97"/>
      <c r="C80" s="97"/>
      <c r="D80" s="97"/>
      <c r="E80" s="97"/>
      <c r="F80" s="97"/>
      <c r="G80" s="97"/>
      <c r="H80" s="97"/>
    </row>
    <row r="81" spans="1:42" x14ac:dyDescent="0.45">
      <c r="A81" s="97"/>
      <c r="C81" s="97"/>
      <c r="D81" s="97"/>
      <c r="E81" s="97"/>
      <c r="F81" s="97"/>
      <c r="G81" s="97"/>
      <c r="H81" s="97"/>
    </row>
    <row r="82" spans="1:42" x14ac:dyDescent="0.45">
      <c r="A82" s="97"/>
      <c r="C82" s="97"/>
      <c r="D82" s="97"/>
      <c r="E82" s="97"/>
      <c r="F82" s="97"/>
      <c r="G82" s="97"/>
      <c r="H82" s="97"/>
    </row>
    <row r="83" spans="1:42" x14ac:dyDescent="0.45">
      <c r="A83" s="97"/>
      <c r="C83" s="97"/>
      <c r="D83" s="97"/>
      <c r="E83" s="97"/>
      <c r="F83" s="97"/>
      <c r="G83" s="97"/>
      <c r="H83" s="97"/>
    </row>
    <row r="84" spans="1:42" x14ac:dyDescent="0.45">
      <c r="A84" s="97"/>
      <c r="C84" s="97"/>
      <c r="D84" s="97"/>
      <c r="E84" s="97"/>
      <c r="F84" s="97"/>
      <c r="G84" s="97"/>
      <c r="H84" s="97"/>
    </row>
    <row r="85" spans="1:42" x14ac:dyDescent="0.45">
      <c r="A85" s="97"/>
      <c r="C85" s="97"/>
      <c r="D85" s="97"/>
      <c r="E85" s="97"/>
      <c r="F85" s="97"/>
      <c r="G85" s="97"/>
      <c r="H85" s="97"/>
    </row>
    <row r="86" spans="1:42" x14ac:dyDescent="0.45">
      <c r="A86" s="97"/>
      <c r="C86" s="97"/>
      <c r="D86" s="97"/>
      <c r="E86" s="97"/>
      <c r="F86" s="97"/>
      <c r="G86" s="97"/>
      <c r="H86" s="97"/>
    </row>
    <row r="87" spans="1:42" x14ac:dyDescent="0.45">
      <c r="A87" s="97"/>
      <c r="C87" s="97"/>
      <c r="D87" s="97"/>
      <c r="E87" s="97"/>
      <c r="F87" s="97"/>
      <c r="G87" s="97"/>
      <c r="H87" s="97"/>
    </row>
    <row r="88" spans="1:42" x14ac:dyDescent="0.45">
      <c r="A88" s="97"/>
      <c r="C88" s="97"/>
      <c r="D88" s="97"/>
      <c r="E88" s="97"/>
      <c r="F88" s="97"/>
      <c r="G88" s="97"/>
      <c r="H88" s="97"/>
    </row>
    <row r="89" spans="1:42" x14ac:dyDescent="0.45">
      <c r="A89" s="97"/>
      <c r="C89" s="97"/>
      <c r="D89" s="97"/>
      <c r="E89" s="97"/>
      <c r="F89" s="97"/>
      <c r="G89" s="97"/>
      <c r="H89" s="97"/>
    </row>
    <row r="90" spans="1:42" x14ac:dyDescent="0.45">
      <c r="A90" s="98" t="s">
        <v>4</v>
      </c>
      <c r="C90" s="97"/>
      <c r="D90" s="97"/>
      <c r="E90" s="97"/>
      <c r="F90" s="97"/>
      <c r="G90" s="97"/>
      <c r="H90" s="97"/>
      <c r="K90" s="98" t="s">
        <v>4</v>
      </c>
      <c r="M90" s="97"/>
      <c r="N90" s="97"/>
      <c r="O90" s="97"/>
      <c r="P90" s="97"/>
      <c r="Q90" s="97"/>
      <c r="R90" s="97"/>
      <c r="S90" s="98" t="s">
        <v>4</v>
      </c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8" t="s">
        <v>4</v>
      </c>
      <c r="AK90" s="97"/>
      <c r="AL90" s="97"/>
      <c r="AM90" s="97"/>
      <c r="AN90" s="97"/>
      <c r="AO90" s="97"/>
      <c r="AP90" s="97"/>
    </row>
    <row r="91" spans="1:42" s="12" customFormat="1" ht="31.5" customHeight="1" x14ac:dyDescent="0.4">
      <c r="A91" s="122" t="s">
        <v>36</v>
      </c>
      <c r="B91" s="122"/>
      <c r="C91" s="122"/>
      <c r="D91" s="122"/>
      <c r="E91" s="122"/>
      <c r="F91" s="122"/>
      <c r="G91" s="122"/>
      <c r="H91" s="122"/>
      <c r="I91" s="122"/>
      <c r="J91" s="122"/>
      <c r="K91" s="122" t="s">
        <v>36</v>
      </c>
      <c r="L91" s="122"/>
      <c r="M91" s="122"/>
      <c r="N91" s="122"/>
      <c r="O91" s="122"/>
      <c r="P91" s="122"/>
      <c r="Q91" s="122"/>
      <c r="R91" s="122"/>
      <c r="S91" s="122" t="s">
        <v>36</v>
      </c>
      <c r="T91" s="122"/>
      <c r="U91" s="122"/>
      <c r="V91" s="122"/>
      <c r="W91" s="122"/>
      <c r="X91" s="122"/>
      <c r="Y91" s="122"/>
      <c r="Z91" s="122"/>
      <c r="AA91" s="108"/>
      <c r="AB91" s="108"/>
      <c r="AC91" s="108"/>
      <c r="AD91" s="108"/>
      <c r="AE91" s="108"/>
      <c r="AF91" s="108"/>
      <c r="AG91" s="108"/>
      <c r="AH91" s="108"/>
      <c r="AI91" s="122" t="s">
        <v>36</v>
      </c>
      <c r="AJ91" s="122"/>
      <c r="AK91" s="122"/>
      <c r="AL91" s="122"/>
      <c r="AM91" s="122"/>
      <c r="AN91" s="122"/>
      <c r="AO91" s="122"/>
      <c r="AP91" s="122"/>
    </row>
    <row r="92" spans="1:42" s="12" customFormat="1" ht="15" x14ac:dyDescent="0.4">
      <c r="A92" s="33" t="s">
        <v>37</v>
      </c>
      <c r="B92" s="33"/>
      <c r="C92" s="33"/>
      <c r="D92" s="33"/>
      <c r="E92" s="33"/>
      <c r="F92" s="33"/>
      <c r="G92" s="33"/>
      <c r="H92" s="33"/>
      <c r="I92" s="33"/>
      <c r="J92" s="35"/>
      <c r="K92" s="33" t="s">
        <v>37</v>
      </c>
      <c r="L92" s="33"/>
      <c r="M92" s="33"/>
      <c r="N92" s="33"/>
      <c r="O92" s="33"/>
      <c r="P92" s="33"/>
      <c r="Q92" s="33"/>
      <c r="R92" s="33"/>
      <c r="S92" s="33" t="s">
        <v>37</v>
      </c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 t="s">
        <v>37</v>
      </c>
      <c r="AJ92" s="33"/>
      <c r="AK92" s="33"/>
      <c r="AL92" s="33"/>
      <c r="AM92" s="33"/>
      <c r="AN92" s="33"/>
      <c r="AO92" s="33"/>
      <c r="AP92" s="33"/>
    </row>
    <row r="93" spans="1:42" s="12" customFormat="1" ht="15" x14ac:dyDescent="0.4">
      <c r="A93" s="33" t="s">
        <v>38</v>
      </c>
      <c r="B93" s="35"/>
      <c r="C93" s="35"/>
      <c r="D93" s="35"/>
      <c r="E93" s="35"/>
      <c r="F93" s="35"/>
      <c r="G93" s="35"/>
      <c r="H93" s="35"/>
      <c r="I93" s="35"/>
      <c r="J93" s="35"/>
      <c r="K93" s="33" t="s">
        <v>38</v>
      </c>
      <c r="L93" s="35"/>
      <c r="M93" s="35"/>
      <c r="N93" s="35"/>
      <c r="O93" s="35"/>
      <c r="P93" s="35"/>
      <c r="Q93" s="35"/>
      <c r="R93" s="35"/>
      <c r="S93" s="33" t="s">
        <v>38</v>
      </c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3" t="s">
        <v>38</v>
      </c>
      <c r="AJ93" s="35"/>
      <c r="AK93" s="35"/>
      <c r="AL93" s="35"/>
      <c r="AM93" s="35"/>
      <c r="AN93" s="35"/>
      <c r="AO93" s="35"/>
      <c r="AP93" s="35"/>
    </row>
    <row r="94" spans="1:42" s="12" customFormat="1" ht="30" customHeight="1" x14ac:dyDescent="0.4">
      <c r="A94" s="127" t="s">
        <v>39</v>
      </c>
      <c r="B94" s="127"/>
      <c r="C94" s="127"/>
      <c r="D94" s="127"/>
      <c r="E94" s="127"/>
      <c r="F94" s="127"/>
      <c r="G94" s="127"/>
      <c r="H94" s="127"/>
      <c r="I94" s="35"/>
      <c r="J94" s="35"/>
      <c r="K94" s="127" t="s">
        <v>39</v>
      </c>
      <c r="L94" s="127"/>
      <c r="M94" s="127"/>
      <c r="N94" s="127"/>
      <c r="O94" s="127"/>
      <c r="P94" s="127"/>
      <c r="Q94" s="127"/>
      <c r="R94" s="127"/>
      <c r="S94" s="127" t="s">
        <v>39</v>
      </c>
      <c r="T94" s="127"/>
      <c r="U94" s="127"/>
      <c r="V94" s="127"/>
      <c r="W94" s="127"/>
      <c r="X94" s="127"/>
      <c r="Y94" s="127"/>
      <c r="Z94" s="127"/>
      <c r="AA94" s="113"/>
      <c r="AB94" s="113"/>
      <c r="AC94" s="113"/>
      <c r="AD94" s="113"/>
      <c r="AE94" s="113"/>
      <c r="AF94" s="113"/>
      <c r="AG94" s="113"/>
      <c r="AH94" s="113"/>
      <c r="AI94" s="127" t="s">
        <v>39</v>
      </c>
      <c r="AJ94" s="127"/>
      <c r="AK94" s="127"/>
      <c r="AL94" s="127"/>
      <c r="AM94" s="127"/>
      <c r="AN94" s="127"/>
      <c r="AO94" s="127"/>
      <c r="AP94" s="127"/>
    </row>
    <row r="95" spans="1:42" s="11" customFormat="1" ht="15" x14ac:dyDescent="0.35">
      <c r="A95" s="35" t="s">
        <v>42</v>
      </c>
      <c r="B95" s="35"/>
      <c r="C95" s="35"/>
      <c r="D95" s="35"/>
      <c r="E95" s="35"/>
      <c r="F95" s="35"/>
      <c r="G95" s="35"/>
      <c r="H95" s="35"/>
      <c r="I95" s="35"/>
      <c r="J95" s="99"/>
      <c r="K95" s="35" t="s">
        <v>42</v>
      </c>
      <c r="L95" s="35"/>
      <c r="M95" s="35"/>
      <c r="N95" s="35"/>
      <c r="O95" s="35"/>
      <c r="P95" s="35"/>
      <c r="Q95" s="35"/>
      <c r="R95" s="35"/>
      <c r="S95" s="35" t="s">
        <v>42</v>
      </c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 t="s">
        <v>42</v>
      </c>
      <c r="AJ95" s="35"/>
      <c r="AK95" s="35"/>
      <c r="AL95" s="35"/>
      <c r="AM95" s="35"/>
      <c r="AN95" s="35"/>
      <c r="AO95" s="35"/>
      <c r="AP95" s="35"/>
    </row>
  </sheetData>
  <autoFilter ref="A10:AP77" xr:uid="{00000000-0001-0000-0100-000000000000}"/>
  <mergeCells count="55">
    <mergeCell ref="AI7:AP7"/>
    <mergeCell ref="AI8:AJ8"/>
    <mergeCell ref="AK8:AL8"/>
    <mergeCell ref="AM8:AN8"/>
    <mergeCell ref="AP8:AP9"/>
    <mergeCell ref="S7:Z7"/>
    <mergeCell ref="S8:T8"/>
    <mergeCell ref="U8:V8"/>
    <mergeCell ref="W8:X8"/>
    <mergeCell ref="Z8:Z9"/>
    <mergeCell ref="B7:B9"/>
    <mergeCell ref="A7:A9"/>
    <mergeCell ref="A1:J1"/>
    <mergeCell ref="A2:J2"/>
    <mergeCell ref="A3:J3"/>
    <mergeCell ref="A5:J5"/>
    <mergeCell ref="J8:J9"/>
    <mergeCell ref="C7:J7"/>
    <mergeCell ref="C8:D8"/>
    <mergeCell ref="E8:F8"/>
    <mergeCell ref="G8:H8"/>
    <mergeCell ref="K2:R2"/>
    <mergeCell ref="K3:R3"/>
    <mergeCell ref="M8:N8"/>
    <mergeCell ref="O8:P8"/>
    <mergeCell ref="R8:R9"/>
    <mergeCell ref="K8:L8"/>
    <mergeCell ref="K7:R7"/>
    <mergeCell ref="AI1:AP1"/>
    <mergeCell ref="AI2:AP2"/>
    <mergeCell ref="AI3:AP3"/>
    <mergeCell ref="AI5:AP5"/>
    <mergeCell ref="A91:J91"/>
    <mergeCell ref="K91:R91"/>
    <mergeCell ref="A4:J4"/>
    <mergeCell ref="K4:R4"/>
    <mergeCell ref="S4:Z4"/>
    <mergeCell ref="AI4:AP4"/>
    <mergeCell ref="K5:R5"/>
    <mergeCell ref="S1:Z1"/>
    <mergeCell ref="S2:Z2"/>
    <mergeCell ref="S3:Z3"/>
    <mergeCell ref="S5:Z5"/>
    <mergeCell ref="K1:R1"/>
    <mergeCell ref="A94:H94"/>
    <mergeCell ref="K94:R94"/>
    <mergeCell ref="S91:Z91"/>
    <mergeCell ref="S94:Z94"/>
    <mergeCell ref="AI91:AP91"/>
    <mergeCell ref="AI94:AP94"/>
    <mergeCell ref="AA7:AH7"/>
    <mergeCell ref="AH8:AH9"/>
    <mergeCell ref="AA8:AB8"/>
    <mergeCell ref="AC8:AD8"/>
    <mergeCell ref="AE8:AF8"/>
  </mergeCells>
  <printOptions horizontalCentered="1"/>
  <pageMargins left="0.70866141732283472" right="0.70866141732283472" top="0.74803149606299213" bottom="0.74803149606299213" header="0.31496062992125984" footer="0.31496062992125984"/>
  <pageSetup scale="54" fitToWidth="3" orientation="landscape" r:id="rId1"/>
  <colBreaks count="3" manualBreakCount="3">
    <brk id="10" max="29" man="1"/>
    <brk id="18" max="29" man="1"/>
    <brk id="34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4"/>
  <sheetViews>
    <sheetView view="pageBreakPreview" zoomScaleNormal="100" zoomScaleSheetLayoutView="100" workbookViewId="0">
      <selection activeCell="H10" sqref="H10"/>
    </sheetView>
  </sheetViews>
  <sheetFormatPr baseColWidth="10" defaultColWidth="11.453125" defaultRowHeight="16.5" x14ac:dyDescent="0.45"/>
  <cols>
    <col min="1" max="1" width="15.1796875" style="62" customWidth="1"/>
    <col min="2" max="2" width="22.453125" style="62" customWidth="1"/>
    <col min="3" max="4" width="22.453125" style="2" customWidth="1"/>
    <col min="5" max="5" width="22.54296875" style="2" customWidth="1"/>
    <col min="6" max="7" width="21.81640625" style="2" customWidth="1"/>
    <col min="8" max="8" width="22.1796875" style="2" customWidth="1"/>
    <col min="9" max="19" width="12.81640625" style="2" customWidth="1"/>
    <col min="20" max="20" width="13.36328125" style="2" bestFit="1" customWidth="1"/>
    <col min="21" max="16384" width="11.453125" style="2"/>
  </cols>
  <sheetData>
    <row r="1" spans="1:20" ht="18.75" customHeight="1" x14ac:dyDescent="0.45">
      <c r="A1" s="123" t="str">
        <f>+'JGSE.16.4'!A1</f>
        <v>Universidad Politécnica de Tulancingo</v>
      </c>
      <c r="B1" s="123"/>
      <c r="C1" s="123"/>
      <c r="D1" s="123"/>
      <c r="E1" s="123"/>
      <c r="F1" s="123"/>
      <c r="G1" s="123"/>
      <c r="H1" s="123"/>
      <c r="I1" s="123" t="str">
        <f>+'JGSE.16.4'!A1</f>
        <v>Universidad Politécnica de Tulancingo</v>
      </c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18" customHeight="1" x14ac:dyDescent="0.45">
      <c r="A2" s="123" t="str">
        <f>+'JGSE.16.4'!A2</f>
        <v>Sesión Extraordinaría IV, 2024.</v>
      </c>
      <c r="B2" s="123"/>
      <c r="C2" s="123"/>
      <c r="D2" s="123"/>
      <c r="E2" s="123"/>
      <c r="F2" s="123"/>
      <c r="G2" s="123"/>
      <c r="H2" s="123"/>
      <c r="I2" s="123" t="str">
        <f>+'JGSE.16.4'!A2</f>
        <v>Sesión Extraordinaría IV, 2024.</v>
      </c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21.75" customHeight="1" x14ac:dyDescent="0.45">
      <c r="A3" s="123" t="s">
        <v>69</v>
      </c>
      <c r="B3" s="123"/>
      <c r="C3" s="123"/>
      <c r="D3" s="123"/>
      <c r="E3" s="123"/>
      <c r="F3" s="123"/>
      <c r="G3" s="123"/>
      <c r="H3" s="123"/>
      <c r="I3" s="123" t="s">
        <v>69</v>
      </c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1:20" ht="18" customHeight="1" x14ac:dyDescent="0.45">
      <c r="A4" s="123" t="s">
        <v>70</v>
      </c>
      <c r="B4" s="123"/>
      <c r="C4" s="123"/>
      <c r="D4" s="123"/>
      <c r="E4" s="123"/>
      <c r="F4" s="123"/>
      <c r="G4" s="123"/>
      <c r="H4" s="123"/>
      <c r="I4" s="123" t="s">
        <v>70</v>
      </c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</row>
    <row r="5" spans="1:20" ht="18" customHeight="1" x14ac:dyDescent="0.45">
      <c r="A5" s="123" t="s">
        <v>75</v>
      </c>
      <c r="B5" s="123"/>
      <c r="C5" s="123"/>
      <c r="D5" s="123"/>
      <c r="E5" s="123"/>
      <c r="F5" s="123"/>
      <c r="G5" s="123"/>
      <c r="H5" s="123"/>
      <c r="I5" s="123" t="s">
        <v>75</v>
      </c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</row>
    <row r="6" spans="1:20" x14ac:dyDescent="0.4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</row>
    <row r="7" spans="1:20" ht="48.75" customHeight="1" x14ac:dyDescent="0.45">
      <c r="A7" s="118" t="s">
        <v>59</v>
      </c>
      <c r="B7" s="118" t="s">
        <v>52</v>
      </c>
      <c r="C7" s="128" t="s">
        <v>0</v>
      </c>
      <c r="D7" s="13" t="s">
        <v>60</v>
      </c>
      <c r="E7" s="13" t="s">
        <v>61</v>
      </c>
      <c r="F7" s="13" t="s">
        <v>62</v>
      </c>
      <c r="G7" s="112" t="s">
        <v>63</v>
      </c>
      <c r="H7" s="112" t="s">
        <v>63</v>
      </c>
      <c r="I7" s="124" t="s">
        <v>11</v>
      </c>
      <c r="J7" s="124" t="s">
        <v>12</v>
      </c>
      <c r="K7" s="124" t="s">
        <v>13</v>
      </c>
      <c r="L7" s="124" t="s">
        <v>14</v>
      </c>
      <c r="M7" s="124" t="s">
        <v>15</v>
      </c>
      <c r="N7" s="124" t="s">
        <v>16</v>
      </c>
      <c r="O7" s="124" t="s">
        <v>17</v>
      </c>
      <c r="P7" s="124" t="s">
        <v>18</v>
      </c>
      <c r="Q7" s="124" t="s">
        <v>19</v>
      </c>
      <c r="R7" s="124" t="s">
        <v>20</v>
      </c>
      <c r="S7" s="124" t="s">
        <v>21</v>
      </c>
      <c r="T7" s="124" t="s">
        <v>22</v>
      </c>
    </row>
    <row r="8" spans="1:20" ht="26.25" customHeight="1" x14ac:dyDescent="0.45">
      <c r="A8" s="118"/>
      <c r="B8" s="118"/>
      <c r="C8" s="129"/>
      <c r="D8" s="126" t="s">
        <v>106</v>
      </c>
      <c r="E8" s="126" t="s">
        <v>107</v>
      </c>
      <c r="F8" s="126" t="s">
        <v>112</v>
      </c>
      <c r="G8" s="126" t="s">
        <v>118</v>
      </c>
      <c r="H8" s="126" t="s">
        <v>120</v>
      </c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</row>
    <row r="9" spans="1:20" ht="30.75" customHeight="1" x14ac:dyDescent="0.45">
      <c r="A9" s="118" t="s">
        <v>23</v>
      </c>
      <c r="B9" s="118" t="s">
        <v>23</v>
      </c>
      <c r="C9" s="130"/>
      <c r="D9" s="126"/>
      <c r="E9" s="126"/>
      <c r="F9" s="126"/>
      <c r="G9" s="126"/>
      <c r="H9" s="126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</row>
    <row r="10" spans="1:20" s="58" customFormat="1" x14ac:dyDescent="0.45">
      <c r="A10" s="56">
        <v>2000</v>
      </c>
      <c r="B10" s="56" t="s">
        <v>53</v>
      </c>
      <c r="C10" s="57">
        <f>SUM(C11:C40)</f>
        <v>1910948</v>
      </c>
      <c r="D10" s="57">
        <f t="shared" ref="D10:T10" si="0">SUM(D11:D40)</f>
        <v>1910948</v>
      </c>
      <c r="E10" s="57">
        <f t="shared" si="0"/>
        <v>1934324</v>
      </c>
      <c r="F10" s="57">
        <f t="shared" si="0"/>
        <v>1985398.45</v>
      </c>
      <c r="G10" s="57">
        <f t="shared" si="0"/>
        <v>4563065.47</v>
      </c>
      <c r="H10" s="57">
        <f t="shared" si="0"/>
        <v>3241488.1399999997</v>
      </c>
      <c r="I10" s="57">
        <f t="shared" si="0"/>
        <v>1312.95</v>
      </c>
      <c r="J10" s="57">
        <f t="shared" si="0"/>
        <v>34744.589999999997</v>
      </c>
      <c r="K10" s="57">
        <f t="shared" si="0"/>
        <v>34269.39</v>
      </c>
      <c r="L10" s="57">
        <f t="shared" si="0"/>
        <v>252403.81999999998</v>
      </c>
      <c r="M10" s="57">
        <f t="shared" si="0"/>
        <v>210136.9</v>
      </c>
      <c r="N10" s="57">
        <f t="shared" si="0"/>
        <v>120791.28</v>
      </c>
      <c r="O10" s="57">
        <f t="shared" si="0"/>
        <v>187825.28</v>
      </c>
      <c r="P10" s="57">
        <f t="shared" si="0"/>
        <v>791073.62000000011</v>
      </c>
      <c r="Q10" s="57">
        <f t="shared" si="0"/>
        <v>65240.97</v>
      </c>
      <c r="R10" s="57">
        <f t="shared" si="0"/>
        <v>111602.81</v>
      </c>
      <c r="S10" s="57">
        <f t="shared" si="0"/>
        <v>95178.84</v>
      </c>
      <c r="T10" s="57">
        <f t="shared" si="0"/>
        <v>1336907.6899999997</v>
      </c>
    </row>
    <row r="11" spans="1:20" s="52" customFormat="1" ht="30" x14ac:dyDescent="0.45">
      <c r="A11" s="65">
        <v>211001</v>
      </c>
      <c r="B11" s="66" t="s">
        <v>108</v>
      </c>
      <c r="C11" s="51">
        <v>124885</v>
      </c>
      <c r="D11" s="51">
        <v>124885</v>
      </c>
      <c r="E11" s="51">
        <v>124885</v>
      </c>
      <c r="F11" s="51">
        <v>124885</v>
      </c>
      <c r="G11" s="51">
        <v>124885</v>
      </c>
      <c r="H11" s="51">
        <f>SUM(I11:T11)</f>
        <v>124885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124885</v>
      </c>
      <c r="Q11" s="51">
        <v>0</v>
      </c>
      <c r="R11" s="51">
        <v>0</v>
      </c>
      <c r="S11" s="51">
        <v>0</v>
      </c>
      <c r="T11" s="51">
        <v>0</v>
      </c>
    </row>
    <row r="12" spans="1:20" s="58" customFormat="1" x14ac:dyDescent="0.45">
      <c r="A12" s="68">
        <v>211002</v>
      </c>
      <c r="B12" s="69" t="s">
        <v>109</v>
      </c>
      <c r="C12" s="70">
        <v>77418</v>
      </c>
      <c r="D12" s="70">
        <v>77418</v>
      </c>
      <c r="E12" s="70">
        <v>73152.7</v>
      </c>
      <c r="F12" s="70">
        <v>70386.820000000007</v>
      </c>
      <c r="G12" s="70">
        <v>70386.820000000007</v>
      </c>
      <c r="H12" s="70">
        <f t="shared" ref="H12:H40" si="1">SUM(I12:T12)</f>
        <v>89382.91</v>
      </c>
      <c r="I12" s="70">
        <v>312.95000000000005</v>
      </c>
      <c r="J12" s="70">
        <v>2444.64</v>
      </c>
      <c r="K12" s="70">
        <v>1793.8</v>
      </c>
      <c r="L12" s="70">
        <v>10546.84</v>
      </c>
      <c r="M12" s="70">
        <v>10004.439999999999</v>
      </c>
      <c r="N12" s="70">
        <v>5188.0200000000004</v>
      </c>
      <c r="O12" s="70">
        <v>9190.5</v>
      </c>
      <c r="P12" s="70">
        <v>15470.66</v>
      </c>
      <c r="Q12" s="70">
        <v>3624</v>
      </c>
      <c r="R12" s="70">
        <v>10305.349999999999</v>
      </c>
      <c r="S12" s="70">
        <v>2188.2799999999997</v>
      </c>
      <c r="T12" s="70">
        <v>18313.43</v>
      </c>
    </row>
    <row r="13" spans="1:20" s="58" customFormat="1" x14ac:dyDescent="0.45">
      <c r="A13" s="68">
        <v>211003</v>
      </c>
      <c r="B13" s="69" t="s">
        <v>109</v>
      </c>
      <c r="C13" s="70">
        <v>0</v>
      </c>
      <c r="D13" s="70">
        <v>0</v>
      </c>
      <c r="E13" s="70">
        <v>0</v>
      </c>
      <c r="F13" s="70"/>
      <c r="G13" s="70">
        <v>14000</v>
      </c>
      <c r="H13" s="70">
        <f t="shared" si="1"/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</row>
    <row r="14" spans="1:20" s="58" customFormat="1" x14ac:dyDescent="0.45">
      <c r="A14" s="68">
        <v>212001</v>
      </c>
      <c r="B14" s="69" t="s">
        <v>109</v>
      </c>
      <c r="C14" s="70">
        <v>96000</v>
      </c>
      <c r="D14" s="70">
        <v>96000</v>
      </c>
      <c r="E14" s="70">
        <v>96068.06</v>
      </c>
      <c r="F14" s="70">
        <v>96058.16</v>
      </c>
      <c r="G14" s="70">
        <v>96058.16</v>
      </c>
      <c r="H14" s="70">
        <f t="shared" si="1"/>
        <v>146058.01</v>
      </c>
      <c r="I14" s="70">
        <v>0</v>
      </c>
      <c r="J14" s="70">
        <v>0</v>
      </c>
      <c r="K14" s="70">
        <v>0</v>
      </c>
      <c r="L14" s="70">
        <v>47994.42</v>
      </c>
      <c r="M14" s="70">
        <v>0</v>
      </c>
      <c r="N14" s="70">
        <v>0</v>
      </c>
      <c r="O14" s="70">
        <v>48063.74</v>
      </c>
      <c r="P14" s="70">
        <v>0</v>
      </c>
      <c r="Q14" s="70">
        <v>0</v>
      </c>
      <c r="R14" s="70">
        <v>0</v>
      </c>
      <c r="S14" s="70">
        <v>0</v>
      </c>
      <c r="T14" s="70">
        <v>49999.85</v>
      </c>
    </row>
    <row r="15" spans="1:20" s="58" customFormat="1" x14ac:dyDescent="0.45">
      <c r="A15" s="68">
        <v>214001</v>
      </c>
      <c r="B15" s="69" t="s">
        <v>110</v>
      </c>
      <c r="C15" s="70">
        <v>270682</v>
      </c>
      <c r="D15" s="70">
        <v>270682</v>
      </c>
      <c r="E15" s="70">
        <v>270682</v>
      </c>
      <c r="F15" s="70">
        <v>270682</v>
      </c>
      <c r="G15" s="70">
        <v>270682</v>
      </c>
      <c r="H15" s="70">
        <f t="shared" si="1"/>
        <v>270682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270682</v>
      </c>
      <c r="Q15" s="70">
        <v>0</v>
      </c>
      <c r="R15" s="70">
        <v>0</v>
      </c>
      <c r="S15" s="70">
        <v>0</v>
      </c>
      <c r="T15" s="70">
        <v>0</v>
      </c>
    </row>
    <row r="16" spans="1:20" s="58" customFormat="1" x14ac:dyDescent="0.45">
      <c r="A16" s="68">
        <v>216001</v>
      </c>
      <c r="B16" s="69" t="s">
        <v>109</v>
      </c>
      <c r="C16" s="70">
        <v>6902</v>
      </c>
      <c r="D16" s="70">
        <v>6902</v>
      </c>
      <c r="E16" s="70">
        <v>6599.99</v>
      </c>
      <c r="F16" s="70">
        <v>7359.99</v>
      </c>
      <c r="G16" s="70">
        <v>607359.99</v>
      </c>
      <c r="H16" s="70">
        <f t="shared" si="1"/>
        <v>307474.34999999998</v>
      </c>
      <c r="I16" s="70">
        <v>0</v>
      </c>
      <c r="J16" s="70">
        <v>2600</v>
      </c>
      <c r="K16" s="70">
        <v>0</v>
      </c>
      <c r="L16" s="70">
        <v>1147.99</v>
      </c>
      <c r="M16" s="70">
        <v>117</v>
      </c>
      <c r="N16" s="70">
        <v>1210.99</v>
      </c>
      <c r="O16" s="70">
        <v>184</v>
      </c>
      <c r="P16" s="70">
        <v>600</v>
      </c>
      <c r="Q16" s="70">
        <v>0</v>
      </c>
      <c r="R16" s="70">
        <v>800</v>
      </c>
      <c r="S16" s="70">
        <v>674.37</v>
      </c>
      <c r="T16" s="70">
        <v>300140</v>
      </c>
    </row>
    <row r="17" spans="1:20" s="58" customFormat="1" x14ac:dyDescent="0.45">
      <c r="A17" s="68">
        <v>217001</v>
      </c>
      <c r="B17" s="69" t="s">
        <v>109</v>
      </c>
      <c r="C17" s="70">
        <v>10900</v>
      </c>
      <c r="D17" s="70">
        <v>10900</v>
      </c>
      <c r="E17" s="70">
        <v>11033.7</v>
      </c>
      <c r="F17" s="70">
        <v>11033.7</v>
      </c>
      <c r="G17" s="70">
        <v>11033.7</v>
      </c>
      <c r="H17" s="70">
        <f t="shared" si="1"/>
        <v>11033.7</v>
      </c>
      <c r="I17" s="70">
        <v>0</v>
      </c>
      <c r="J17" s="70">
        <v>0</v>
      </c>
      <c r="K17" s="70">
        <v>0</v>
      </c>
      <c r="L17" s="70">
        <v>7514.74</v>
      </c>
      <c r="M17" s="70">
        <v>0</v>
      </c>
      <c r="N17" s="70">
        <v>0</v>
      </c>
      <c r="O17" s="70">
        <v>2800</v>
      </c>
      <c r="P17" s="70">
        <v>718.96</v>
      </c>
      <c r="Q17" s="70">
        <v>0</v>
      </c>
      <c r="R17" s="70">
        <v>0</v>
      </c>
      <c r="S17" s="70">
        <v>0</v>
      </c>
      <c r="T17" s="70">
        <v>0</v>
      </c>
    </row>
    <row r="18" spans="1:20" s="58" customFormat="1" x14ac:dyDescent="0.45">
      <c r="A18" s="68">
        <v>221001</v>
      </c>
      <c r="B18" s="69" t="s">
        <v>109</v>
      </c>
      <c r="C18" s="70">
        <v>109100</v>
      </c>
      <c r="D18" s="70">
        <v>109100</v>
      </c>
      <c r="E18" s="70">
        <v>109375.3</v>
      </c>
      <c r="F18" s="70">
        <v>158017.62</v>
      </c>
      <c r="G18" s="70">
        <v>158017.62</v>
      </c>
      <c r="H18" s="70">
        <f t="shared" si="1"/>
        <v>162099.06</v>
      </c>
      <c r="I18" s="70">
        <v>0</v>
      </c>
      <c r="J18" s="70">
        <v>181</v>
      </c>
      <c r="K18" s="70">
        <v>3634</v>
      </c>
      <c r="L18" s="70">
        <v>7550.3</v>
      </c>
      <c r="M18" s="70">
        <v>29010</v>
      </c>
      <c r="N18" s="70">
        <v>21000</v>
      </c>
      <c r="O18" s="70">
        <v>7000</v>
      </c>
      <c r="P18" s="70">
        <v>4275.5599999999995</v>
      </c>
      <c r="Q18" s="70">
        <v>18391</v>
      </c>
      <c r="R18" s="70">
        <v>30484</v>
      </c>
      <c r="S18" s="70">
        <v>15700.76</v>
      </c>
      <c r="T18" s="70">
        <v>24872.44</v>
      </c>
    </row>
    <row r="19" spans="1:20" s="58" customFormat="1" x14ac:dyDescent="0.45">
      <c r="A19" s="68">
        <v>223001</v>
      </c>
      <c r="B19" s="69" t="s">
        <v>109</v>
      </c>
      <c r="C19" s="70">
        <v>2350</v>
      </c>
      <c r="D19" s="70">
        <v>2350</v>
      </c>
      <c r="E19" s="70">
        <v>0</v>
      </c>
      <c r="F19" s="70">
        <v>0</v>
      </c>
      <c r="G19" s="70">
        <v>0</v>
      </c>
      <c r="H19" s="70">
        <f t="shared" si="1"/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</row>
    <row r="20" spans="1:20" s="58" customFormat="1" x14ac:dyDescent="0.45">
      <c r="A20" s="68">
        <v>241001</v>
      </c>
      <c r="B20" s="69" t="s">
        <v>109</v>
      </c>
      <c r="C20" s="70">
        <v>26720</v>
      </c>
      <c r="D20" s="70">
        <v>26720</v>
      </c>
      <c r="E20" s="70">
        <v>26720</v>
      </c>
      <c r="F20" s="70">
        <v>25407.82</v>
      </c>
      <c r="G20" s="70">
        <v>175407.82</v>
      </c>
      <c r="H20" s="70">
        <f t="shared" si="1"/>
        <v>175407.82</v>
      </c>
      <c r="I20" s="70">
        <v>0</v>
      </c>
      <c r="J20" s="70">
        <v>0</v>
      </c>
      <c r="K20" s="70">
        <v>0</v>
      </c>
      <c r="L20" s="70">
        <v>12617.32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11169.64</v>
      </c>
      <c r="S20" s="70">
        <v>1620.8600000000006</v>
      </c>
      <c r="T20" s="70">
        <v>150000</v>
      </c>
    </row>
    <row r="21" spans="1:20" s="58" customFormat="1" x14ac:dyDescent="0.45">
      <c r="A21" s="68">
        <v>243001</v>
      </c>
      <c r="B21" s="69" t="s">
        <v>109</v>
      </c>
      <c r="C21" s="70">
        <v>0</v>
      </c>
      <c r="D21" s="70">
        <v>0</v>
      </c>
      <c r="E21" s="70">
        <v>9570</v>
      </c>
      <c r="F21" s="70">
        <v>9570</v>
      </c>
      <c r="G21" s="70">
        <v>9570</v>
      </c>
      <c r="H21" s="70">
        <f t="shared" si="1"/>
        <v>9570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9570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</row>
    <row r="22" spans="1:20" s="58" customFormat="1" x14ac:dyDescent="0.45">
      <c r="A22" s="68">
        <v>246001</v>
      </c>
      <c r="B22" s="69" t="s">
        <v>109</v>
      </c>
      <c r="C22" s="70">
        <v>82728</v>
      </c>
      <c r="D22" s="70">
        <v>82728</v>
      </c>
      <c r="E22" s="70">
        <v>73139</v>
      </c>
      <c r="F22" s="70">
        <v>67800.03</v>
      </c>
      <c r="G22" s="70">
        <v>167800.03</v>
      </c>
      <c r="H22" s="70">
        <f t="shared" si="1"/>
        <v>151393.13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25266.09</v>
      </c>
      <c r="O22" s="70">
        <v>20632.32</v>
      </c>
      <c r="P22" s="70">
        <v>1747</v>
      </c>
      <c r="Q22" s="70">
        <v>0</v>
      </c>
      <c r="R22" s="70">
        <v>3747.7199999999975</v>
      </c>
      <c r="S22" s="70">
        <v>0</v>
      </c>
      <c r="T22" s="70">
        <v>100000</v>
      </c>
    </row>
    <row r="23" spans="1:20" s="58" customFormat="1" x14ac:dyDescent="0.45">
      <c r="A23" s="68">
        <v>246002</v>
      </c>
      <c r="B23" s="69" t="s">
        <v>109</v>
      </c>
      <c r="C23" s="70">
        <v>24587</v>
      </c>
      <c r="D23" s="70">
        <v>24587</v>
      </c>
      <c r="E23" s="70">
        <v>34695.760000000002</v>
      </c>
      <c r="F23" s="70">
        <v>33073.769999999997</v>
      </c>
      <c r="G23" s="70">
        <v>33073.769999999997</v>
      </c>
      <c r="H23" s="70">
        <f t="shared" si="1"/>
        <v>59689.289999999994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13540.76</v>
      </c>
      <c r="O23" s="70">
        <v>17965.009999999998</v>
      </c>
      <c r="P23" s="70">
        <v>1115.22</v>
      </c>
      <c r="Q23" s="70">
        <v>0</v>
      </c>
      <c r="R23" s="70">
        <v>0</v>
      </c>
      <c r="S23" s="70">
        <v>5299.6799999999994</v>
      </c>
      <c r="T23" s="70">
        <v>21768.62</v>
      </c>
    </row>
    <row r="24" spans="1:20" s="58" customFormat="1" x14ac:dyDescent="0.45">
      <c r="A24" s="68">
        <v>247001</v>
      </c>
      <c r="B24" s="69" t="s">
        <v>109</v>
      </c>
      <c r="C24" s="70">
        <v>5960</v>
      </c>
      <c r="D24" s="70">
        <v>5960</v>
      </c>
      <c r="E24" s="70">
        <v>9447.2000000000007</v>
      </c>
      <c r="F24" s="70">
        <v>15294.7</v>
      </c>
      <c r="G24" s="70">
        <v>78961.72</v>
      </c>
      <c r="H24" s="70">
        <f t="shared" si="1"/>
        <v>15480.34</v>
      </c>
      <c r="I24" s="70">
        <v>0</v>
      </c>
      <c r="J24" s="70">
        <v>0</v>
      </c>
      <c r="K24" s="70">
        <v>0</v>
      </c>
      <c r="L24" s="70">
        <v>3987.2</v>
      </c>
      <c r="M24" s="70">
        <v>0</v>
      </c>
      <c r="N24" s="70">
        <v>1293.5</v>
      </c>
      <c r="O24" s="70">
        <v>3184</v>
      </c>
      <c r="P24" s="70">
        <v>2170.2399999999998</v>
      </c>
      <c r="Q24" s="70">
        <v>1650</v>
      </c>
      <c r="R24" s="70">
        <v>2895.4</v>
      </c>
      <c r="S24" s="70">
        <v>300</v>
      </c>
      <c r="T24" s="70">
        <v>0</v>
      </c>
    </row>
    <row r="25" spans="1:20" s="58" customFormat="1" x14ac:dyDescent="0.45">
      <c r="A25" s="68">
        <v>248001</v>
      </c>
      <c r="B25" s="69" t="s">
        <v>109</v>
      </c>
      <c r="C25" s="70">
        <v>0</v>
      </c>
      <c r="D25" s="70">
        <v>0</v>
      </c>
      <c r="E25" s="70">
        <v>0</v>
      </c>
      <c r="F25" s="70">
        <v>0</v>
      </c>
      <c r="G25" s="70">
        <v>500000</v>
      </c>
      <c r="H25" s="70">
        <f t="shared" si="1"/>
        <v>200000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70">
        <v>200000</v>
      </c>
    </row>
    <row r="26" spans="1:20" s="58" customFormat="1" x14ac:dyDescent="0.45">
      <c r="A26" s="68">
        <v>249001</v>
      </c>
      <c r="B26" s="69" t="s">
        <v>109</v>
      </c>
      <c r="C26" s="70">
        <v>88472</v>
      </c>
      <c r="D26" s="70">
        <v>88472</v>
      </c>
      <c r="E26" s="70">
        <v>88152</v>
      </c>
      <c r="F26" s="70">
        <v>88150</v>
      </c>
      <c r="G26" s="70">
        <v>838150</v>
      </c>
      <c r="H26" s="70">
        <f t="shared" si="1"/>
        <v>373150</v>
      </c>
      <c r="I26" s="70">
        <v>0</v>
      </c>
      <c r="J26" s="70">
        <v>0</v>
      </c>
      <c r="K26" s="70">
        <v>0</v>
      </c>
      <c r="L26" s="70">
        <v>49788.98</v>
      </c>
      <c r="M26" s="70">
        <v>638</v>
      </c>
      <c r="N26" s="70">
        <v>3087</v>
      </c>
      <c r="O26" s="70">
        <v>759</v>
      </c>
      <c r="P26" s="70">
        <v>31321.52</v>
      </c>
      <c r="Q26" s="70">
        <v>623.23</v>
      </c>
      <c r="R26" s="70">
        <v>778.5</v>
      </c>
      <c r="S26" s="70">
        <v>634.77</v>
      </c>
      <c r="T26" s="70">
        <v>285519</v>
      </c>
    </row>
    <row r="27" spans="1:20" s="58" customFormat="1" x14ac:dyDescent="0.45">
      <c r="A27" s="68">
        <v>253001</v>
      </c>
      <c r="B27" s="69" t="s">
        <v>109</v>
      </c>
      <c r="C27" s="70">
        <v>53379</v>
      </c>
      <c r="D27" s="70">
        <v>53379</v>
      </c>
      <c r="E27" s="70">
        <v>53379</v>
      </c>
      <c r="F27" s="70">
        <v>53419</v>
      </c>
      <c r="G27" s="70">
        <v>53419</v>
      </c>
      <c r="H27" s="70">
        <f t="shared" si="1"/>
        <v>89384</v>
      </c>
      <c r="I27" s="70">
        <v>0</v>
      </c>
      <c r="J27" s="70">
        <v>0</v>
      </c>
      <c r="K27" s="70">
        <v>0</v>
      </c>
      <c r="L27" s="70">
        <v>0</v>
      </c>
      <c r="M27" s="70">
        <v>33951</v>
      </c>
      <c r="N27" s="70">
        <v>0</v>
      </c>
      <c r="O27" s="70">
        <v>0</v>
      </c>
      <c r="P27" s="70">
        <v>17851</v>
      </c>
      <c r="Q27" s="70">
        <v>0</v>
      </c>
      <c r="R27" s="70">
        <v>0</v>
      </c>
      <c r="S27" s="70">
        <v>1617</v>
      </c>
      <c r="T27" s="70">
        <v>35965</v>
      </c>
    </row>
    <row r="28" spans="1:20" s="58" customFormat="1" x14ac:dyDescent="0.45">
      <c r="A28" s="68">
        <v>254001</v>
      </c>
      <c r="B28" s="69" t="s">
        <v>109</v>
      </c>
      <c r="C28" s="70">
        <v>62843</v>
      </c>
      <c r="D28" s="70">
        <v>62843</v>
      </c>
      <c r="E28" s="70">
        <v>62843</v>
      </c>
      <c r="F28" s="70">
        <v>62843</v>
      </c>
      <c r="G28" s="70">
        <v>62843</v>
      </c>
      <c r="H28" s="70">
        <f t="shared" si="1"/>
        <v>76978</v>
      </c>
      <c r="I28" s="70">
        <v>0</v>
      </c>
      <c r="J28" s="70">
        <v>0</v>
      </c>
      <c r="K28" s="70">
        <v>0</v>
      </c>
      <c r="L28" s="70">
        <v>0</v>
      </c>
      <c r="M28" s="70">
        <v>53526</v>
      </c>
      <c r="N28" s="70">
        <v>0</v>
      </c>
      <c r="O28" s="70">
        <v>0</v>
      </c>
      <c r="P28" s="70">
        <v>8627</v>
      </c>
      <c r="Q28" s="70">
        <v>0</v>
      </c>
      <c r="R28" s="70">
        <v>0</v>
      </c>
      <c r="S28" s="70">
        <v>690</v>
      </c>
      <c r="T28" s="70">
        <v>14135</v>
      </c>
    </row>
    <row r="29" spans="1:20" s="58" customFormat="1" x14ac:dyDescent="0.45">
      <c r="A29" s="68">
        <v>255001</v>
      </c>
      <c r="B29" s="69" t="s">
        <v>109</v>
      </c>
      <c r="C29" s="70">
        <v>60529</v>
      </c>
      <c r="D29" s="70">
        <v>60529</v>
      </c>
      <c r="E29" s="70">
        <v>52530</v>
      </c>
      <c r="F29" s="70">
        <v>52530</v>
      </c>
      <c r="G29" s="70">
        <v>52530</v>
      </c>
      <c r="H29" s="70">
        <f t="shared" si="1"/>
        <v>52530</v>
      </c>
      <c r="I29" s="70">
        <v>0</v>
      </c>
      <c r="J29" s="70">
        <v>0</v>
      </c>
      <c r="K29" s="70">
        <v>0</v>
      </c>
      <c r="L29" s="70">
        <v>52530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</row>
    <row r="30" spans="1:20" s="58" customFormat="1" x14ac:dyDescent="0.45">
      <c r="A30" s="68">
        <v>256001</v>
      </c>
      <c r="B30" s="69" t="s">
        <v>109</v>
      </c>
      <c r="C30" s="70">
        <v>1300</v>
      </c>
      <c r="D30" s="70">
        <v>1300</v>
      </c>
      <c r="E30" s="70">
        <v>2471.84</v>
      </c>
      <c r="F30" s="70">
        <v>4327.84</v>
      </c>
      <c r="G30" s="70">
        <v>4327.84</v>
      </c>
      <c r="H30" s="70">
        <f t="shared" si="1"/>
        <v>4327.84</v>
      </c>
      <c r="I30" s="70">
        <v>0</v>
      </c>
      <c r="J30" s="70">
        <v>0</v>
      </c>
      <c r="K30" s="70">
        <v>0</v>
      </c>
      <c r="L30" s="70">
        <v>438</v>
      </c>
      <c r="M30" s="70">
        <v>320</v>
      </c>
      <c r="N30" s="70">
        <v>1013.84</v>
      </c>
      <c r="O30" s="70">
        <v>1500</v>
      </c>
      <c r="P30" s="70">
        <v>1056</v>
      </c>
      <c r="Q30" s="70">
        <v>0</v>
      </c>
      <c r="R30" s="70">
        <v>0</v>
      </c>
      <c r="S30" s="70">
        <v>0</v>
      </c>
      <c r="T30" s="70">
        <v>0</v>
      </c>
    </row>
    <row r="31" spans="1:20" s="58" customFormat="1" x14ac:dyDescent="0.45">
      <c r="A31" s="68">
        <v>259001</v>
      </c>
      <c r="B31" s="69" t="s">
        <v>109</v>
      </c>
      <c r="C31" s="70">
        <v>0</v>
      </c>
      <c r="D31" s="70">
        <v>0</v>
      </c>
      <c r="E31" s="70">
        <v>0</v>
      </c>
      <c r="F31" s="70">
        <v>1999.8400000000001</v>
      </c>
      <c r="G31" s="70">
        <v>1999.8400000000001</v>
      </c>
      <c r="H31" s="70">
        <f t="shared" si="1"/>
        <v>1999.8400000000001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1999.8400000000001</v>
      </c>
      <c r="Q31" s="70">
        <v>0</v>
      </c>
      <c r="R31" s="70">
        <v>0</v>
      </c>
      <c r="S31" s="70">
        <v>0</v>
      </c>
      <c r="T31" s="70">
        <v>0</v>
      </c>
    </row>
    <row r="32" spans="1:20" s="58" customFormat="1" x14ac:dyDescent="0.45">
      <c r="A32" s="68">
        <v>261001</v>
      </c>
      <c r="B32" s="69" t="s">
        <v>110</v>
      </c>
      <c r="C32" s="70">
        <v>495390</v>
      </c>
      <c r="D32" s="70">
        <v>495390</v>
      </c>
      <c r="E32" s="70">
        <v>499587.24</v>
      </c>
      <c r="F32" s="70">
        <v>500868.17</v>
      </c>
      <c r="G32" s="70">
        <v>500868.17</v>
      </c>
      <c r="H32" s="70">
        <f t="shared" si="1"/>
        <v>525147.51</v>
      </c>
      <c r="I32" s="70">
        <v>1000</v>
      </c>
      <c r="J32" s="70">
        <v>29518.95</v>
      </c>
      <c r="K32" s="70">
        <v>28841.59</v>
      </c>
      <c r="L32" s="70">
        <v>45145.7</v>
      </c>
      <c r="M32" s="70">
        <v>69548.78</v>
      </c>
      <c r="N32" s="70">
        <v>39621.08</v>
      </c>
      <c r="O32" s="70">
        <v>40161.51</v>
      </c>
      <c r="P32" s="70">
        <v>50687.840000000004</v>
      </c>
      <c r="Q32" s="70">
        <v>40376.74</v>
      </c>
      <c r="R32" s="70">
        <v>50722.2</v>
      </c>
      <c r="S32" s="70">
        <v>66053.119999999995</v>
      </c>
      <c r="T32" s="70">
        <v>63470</v>
      </c>
    </row>
    <row r="33" spans="1:20" s="58" customFormat="1" x14ac:dyDescent="0.45">
      <c r="A33" s="68">
        <v>271001</v>
      </c>
      <c r="B33" s="69" t="s">
        <v>109</v>
      </c>
      <c r="C33" s="70">
        <v>0</v>
      </c>
      <c r="D33" s="70">
        <v>0</v>
      </c>
      <c r="E33" s="70">
        <v>0</v>
      </c>
      <c r="F33" s="70">
        <v>0</v>
      </c>
      <c r="G33" s="70">
        <v>150000</v>
      </c>
      <c r="H33" s="70">
        <f t="shared" si="1"/>
        <v>33611.94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70">
        <v>33611.94</v>
      </c>
    </row>
    <row r="34" spans="1:20" s="58" customFormat="1" x14ac:dyDescent="0.45">
      <c r="A34" s="68">
        <v>272001</v>
      </c>
      <c r="B34" s="69" t="s">
        <v>109</v>
      </c>
      <c r="C34" s="70">
        <v>26026</v>
      </c>
      <c r="D34" s="70">
        <v>26026</v>
      </c>
      <c r="E34" s="70">
        <v>11969.880000000001</v>
      </c>
      <c r="F34" s="70">
        <v>11442.76</v>
      </c>
      <c r="G34" s="70">
        <v>11442.76</v>
      </c>
      <c r="H34" s="70">
        <f t="shared" si="1"/>
        <v>11442.76</v>
      </c>
      <c r="I34" s="70">
        <v>0</v>
      </c>
      <c r="J34" s="70">
        <v>0</v>
      </c>
      <c r="K34" s="70">
        <v>0</v>
      </c>
      <c r="L34" s="70">
        <v>1670.8</v>
      </c>
      <c r="M34" s="70">
        <v>2131.6800000000003</v>
      </c>
      <c r="N34" s="70">
        <v>0</v>
      </c>
      <c r="O34" s="70">
        <v>207</v>
      </c>
      <c r="P34" s="70">
        <v>7433.28</v>
      </c>
      <c r="Q34" s="70">
        <v>0</v>
      </c>
      <c r="R34" s="70">
        <v>0</v>
      </c>
      <c r="S34" s="70">
        <v>0</v>
      </c>
      <c r="T34" s="70">
        <v>0</v>
      </c>
    </row>
    <row r="35" spans="1:20" s="58" customFormat="1" x14ac:dyDescent="0.45">
      <c r="A35" s="68">
        <v>273001</v>
      </c>
      <c r="B35" s="69" t="s">
        <v>109</v>
      </c>
      <c r="C35" s="70">
        <v>0</v>
      </c>
      <c r="D35" s="70">
        <v>0</v>
      </c>
      <c r="E35" s="70">
        <v>0</v>
      </c>
      <c r="F35" s="70">
        <v>0</v>
      </c>
      <c r="G35" s="70">
        <v>200000</v>
      </c>
      <c r="H35" s="70">
        <f t="shared" si="1"/>
        <v>14112.41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70">
        <v>14112.41</v>
      </c>
    </row>
    <row r="36" spans="1:20" s="58" customFormat="1" x14ac:dyDescent="0.45">
      <c r="A36" s="68">
        <v>274001</v>
      </c>
      <c r="B36" s="69" t="s">
        <v>109</v>
      </c>
      <c r="C36" s="70">
        <v>4000</v>
      </c>
      <c r="D36" s="70">
        <v>4000</v>
      </c>
      <c r="E36" s="70">
        <v>4000</v>
      </c>
      <c r="F36" s="70">
        <v>4000</v>
      </c>
      <c r="G36" s="70">
        <v>4000</v>
      </c>
      <c r="H36" s="51">
        <f t="shared" si="1"/>
        <v>4000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4000</v>
      </c>
      <c r="Q36" s="70">
        <v>0</v>
      </c>
      <c r="R36" s="70">
        <v>0</v>
      </c>
      <c r="S36" s="70">
        <v>0</v>
      </c>
      <c r="T36" s="70">
        <v>0</v>
      </c>
    </row>
    <row r="37" spans="1:20" s="58" customFormat="1" x14ac:dyDescent="0.45">
      <c r="A37" s="68">
        <v>291001</v>
      </c>
      <c r="B37" s="69" t="s">
        <v>109</v>
      </c>
      <c r="C37" s="70">
        <v>36892</v>
      </c>
      <c r="D37" s="70">
        <v>36892</v>
      </c>
      <c r="E37" s="70">
        <v>34247.33</v>
      </c>
      <c r="F37" s="70">
        <v>33197.230000000003</v>
      </c>
      <c r="G37" s="70">
        <v>83197.23000000001</v>
      </c>
      <c r="H37" s="51">
        <f t="shared" si="1"/>
        <v>48197.23</v>
      </c>
      <c r="I37" s="70">
        <v>0</v>
      </c>
      <c r="J37" s="70">
        <v>0</v>
      </c>
      <c r="K37" s="70">
        <v>0</v>
      </c>
      <c r="L37" s="70">
        <v>11471.53</v>
      </c>
      <c r="M37" s="70">
        <v>0</v>
      </c>
      <c r="N37" s="70">
        <v>0</v>
      </c>
      <c r="O37" s="70">
        <v>11178.2</v>
      </c>
      <c r="P37" s="70">
        <v>547.5</v>
      </c>
      <c r="Q37" s="70">
        <v>0</v>
      </c>
      <c r="R37" s="70">
        <v>0</v>
      </c>
      <c r="S37" s="70">
        <v>0</v>
      </c>
      <c r="T37" s="70">
        <v>25000</v>
      </c>
    </row>
    <row r="38" spans="1:20" s="58" customFormat="1" x14ac:dyDescent="0.45">
      <c r="A38" s="68">
        <v>292001</v>
      </c>
      <c r="B38" s="69" t="s">
        <v>109</v>
      </c>
      <c r="C38" s="70">
        <v>0</v>
      </c>
      <c r="D38" s="70">
        <v>0</v>
      </c>
      <c r="E38" s="70">
        <v>0</v>
      </c>
      <c r="F38" s="70">
        <v>3276</v>
      </c>
      <c r="G38" s="70">
        <v>3276</v>
      </c>
      <c r="H38" s="51">
        <f t="shared" si="1"/>
        <v>3676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2000</v>
      </c>
      <c r="Q38" s="70">
        <v>576</v>
      </c>
      <c r="R38" s="70">
        <v>700</v>
      </c>
      <c r="S38" s="70">
        <v>400</v>
      </c>
      <c r="T38" s="70">
        <v>0</v>
      </c>
    </row>
    <row r="39" spans="1:20" s="58" customFormat="1" x14ac:dyDescent="0.45">
      <c r="A39" s="68">
        <v>293001</v>
      </c>
      <c r="B39" s="69" t="s">
        <v>109</v>
      </c>
      <c r="C39" s="70">
        <v>0</v>
      </c>
      <c r="D39" s="70">
        <v>0</v>
      </c>
      <c r="E39" s="70">
        <v>35890</v>
      </c>
      <c r="F39" s="70">
        <v>35890</v>
      </c>
      <c r="G39" s="70">
        <v>35890</v>
      </c>
      <c r="H39" s="51">
        <f t="shared" si="1"/>
        <v>35890</v>
      </c>
      <c r="I39" s="70">
        <v>0</v>
      </c>
      <c r="J39" s="70">
        <v>0</v>
      </c>
      <c r="K39" s="70">
        <v>0</v>
      </c>
      <c r="L39" s="70">
        <v>0</v>
      </c>
      <c r="M39" s="70">
        <v>10890</v>
      </c>
      <c r="N39" s="70">
        <v>0</v>
      </c>
      <c r="O39" s="70">
        <v>25000</v>
      </c>
      <c r="P39" s="70">
        <v>0</v>
      </c>
      <c r="Q39" s="70">
        <v>0</v>
      </c>
      <c r="R39" s="70">
        <v>0</v>
      </c>
      <c r="S39" s="70">
        <v>0</v>
      </c>
      <c r="T39" s="70">
        <v>0</v>
      </c>
    </row>
    <row r="40" spans="1:20" s="58" customFormat="1" x14ac:dyDescent="0.45">
      <c r="A40" s="68">
        <v>294001</v>
      </c>
      <c r="B40" s="69" t="s">
        <v>110</v>
      </c>
      <c r="C40" s="70">
        <v>243885</v>
      </c>
      <c r="D40" s="70">
        <v>243885</v>
      </c>
      <c r="E40" s="70">
        <v>243885</v>
      </c>
      <c r="F40" s="70">
        <v>243885</v>
      </c>
      <c r="G40" s="70">
        <v>243885</v>
      </c>
      <c r="H40" s="51">
        <f t="shared" si="1"/>
        <v>243885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243885</v>
      </c>
      <c r="Q40" s="70">
        <v>0</v>
      </c>
      <c r="R40" s="70">
        <v>0</v>
      </c>
      <c r="S40" s="70">
        <v>0</v>
      </c>
      <c r="T40" s="70">
        <v>0</v>
      </c>
    </row>
    <row r="41" spans="1:20" s="59" customFormat="1" x14ac:dyDescent="0.45">
      <c r="A41" s="56">
        <v>3000</v>
      </c>
      <c r="B41" s="56" t="s">
        <v>53</v>
      </c>
      <c r="C41" s="57">
        <f>SUM(C42:C65)</f>
        <v>7447359.4000000004</v>
      </c>
      <c r="D41" s="57">
        <f t="shared" ref="D41:T41" si="2">SUM(D42:D65)</f>
        <v>7447359.4000000004</v>
      </c>
      <c r="E41" s="57">
        <f t="shared" si="2"/>
        <v>7944296.3400000008</v>
      </c>
      <c r="F41" s="57">
        <f t="shared" si="2"/>
        <v>7664895.1600000001</v>
      </c>
      <c r="G41" s="57">
        <f t="shared" si="2"/>
        <v>14524895.159999998</v>
      </c>
      <c r="H41" s="57">
        <f t="shared" si="2"/>
        <v>11345162.300000001</v>
      </c>
      <c r="I41" s="57">
        <f t="shared" si="2"/>
        <v>295973</v>
      </c>
      <c r="J41" s="57">
        <f t="shared" si="2"/>
        <v>416479.73999999993</v>
      </c>
      <c r="K41" s="57">
        <f t="shared" si="2"/>
        <v>369767.94</v>
      </c>
      <c r="L41" s="57">
        <f t="shared" si="2"/>
        <v>495539.18</v>
      </c>
      <c r="M41" s="57">
        <f t="shared" si="2"/>
        <v>559978.89</v>
      </c>
      <c r="N41" s="57">
        <f t="shared" si="2"/>
        <v>562031.92000000004</v>
      </c>
      <c r="O41" s="57">
        <f t="shared" si="2"/>
        <v>930147.04</v>
      </c>
      <c r="P41" s="57">
        <f t="shared" si="2"/>
        <v>836125.64999999991</v>
      </c>
      <c r="Q41" s="57">
        <f t="shared" si="2"/>
        <v>510595.32999999996</v>
      </c>
      <c r="R41" s="57">
        <f t="shared" si="2"/>
        <v>557571.93999999994</v>
      </c>
      <c r="S41" s="57">
        <f t="shared" si="2"/>
        <v>1365046.8</v>
      </c>
      <c r="T41" s="57">
        <f t="shared" si="2"/>
        <v>4445904.8699999992</v>
      </c>
    </row>
    <row r="42" spans="1:20" s="58" customFormat="1" x14ac:dyDescent="0.45">
      <c r="A42" s="71">
        <v>314001</v>
      </c>
      <c r="B42" s="69" t="s">
        <v>110</v>
      </c>
      <c r="C42" s="70">
        <v>117671.6</v>
      </c>
      <c r="D42" s="70">
        <v>117671.6</v>
      </c>
      <c r="E42" s="70">
        <v>112104.2</v>
      </c>
      <c r="F42" s="70">
        <v>112104.19999999998</v>
      </c>
      <c r="G42" s="70">
        <v>112104.19999999998</v>
      </c>
      <c r="H42" s="70">
        <f>SUM(I42:T42)</f>
        <v>112099.39999999998</v>
      </c>
      <c r="I42" s="70">
        <v>8421</v>
      </c>
      <c r="J42" s="70">
        <v>8421</v>
      </c>
      <c r="K42" s="70">
        <v>8421</v>
      </c>
      <c r="L42" s="70">
        <v>8421</v>
      </c>
      <c r="M42" s="70">
        <v>8421</v>
      </c>
      <c r="N42" s="70">
        <v>9999.2000000000007</v>
      </c>
      <c r="O42" s="70">
        <v>9999.2000000000007</v>
      </c>
      <c r="P42" s="70">
        <v>9999.2000000000007</v>
      </c>
      <c r="Q42" s="70">
        <v>9999.2000000000007</v>
      </c>
      <c r="R42" s="70">
        <v>9999.2000000000007</v>
      </c>
      <c r="S42" s="70">
        <v>9999.1999999999989</v>
      </c>
      <c r="T42" s="70">
        <v>9999.2000000000007</v>
      </c>
    </row>
    <row r="43" spans="1:20" s="58" customFormat="1" x14ac:dyDescent="0.45">
      <c r="A43" s="71">
        <v>316003</v>
      </c>
      <c r="B43" s="69" t="s">
        <v>110</v>
      </c>
      <c r="C43" s="70">
        <v>595984.1</v>
      </c>
      <c r="D43" s="70">
        <v>595984.1</v>
      </c>
      <c r="E43" s="70">
        <v>888873.86</v>
      </c>
      <c r="F43" s="70">
        <v>887805.26000000013</v>
      </c>
      <c r="G43" s="70">
        <v>887805.26000000013</v>
      </c>
      <c r="H43" s="70">
        <f t="shared" ref="H43:H65" si="3">SUM(I43:T43)</f>
        <v>866915.80000000016</v>
      </c>
      <c r="I43" s="70">
        <v>61239</v>
      </c>
      <c r="J43" s="70">
        <v>61239</v>
      </c>
      <c r="K43" s="70">
        <v>61289</v>
      </c>
      <c r="L43" s="70">
        <v>61239.000000000007</v>
      </c>
      <c r="M43" s="70">
        <v>61191</v>
      </c>
      <c r="N43" s="70">
        <v>80156.399999999994</v>
      </c>
      <c r="O43" s="70">
        <v>80156.399999999994</v>
      </c>
      <c r="P43" s="70">
        <v>80206.399999999994</v>
      </c>
      <c r="Q43" s="70">
        <v>80156.399999999994</v>
      </c>
      <c r="R43" s="70">
        <v>80206.399999999994</v>
      </c>
      <c r="S43" s="70">
        <v>80156.400000000009</v>
      </c>
      <c r="T43" s="70">
        <v>79680.399999999994</v>
      </c>
    </row>
    <row r="44" spans="1:20" s="58" customFormat="1" x14ac:dyDescent="0.45">
      <c r="A44" s="71">
        <v>319004</v>
      </c>
      <c r="B44" s="69" t="s">
        <v>110</v>
      </c>
      <c r="C44" s="70">
        <v>1260000</v>
      </c>
      <c r="D44" s="70">
        <v>1260000</v>
      </c>
      <c r="E44" s="70">
        <v>1235000</v>
      </c>
      <c r="F44" s="70">
        <v>1127688.08</v>
      </c>
      <c r="G44" s="70">
        <v>1727688.08</v>
      </c>
      <c r="H44" s="70">
        <f t="shared" si="3"/>
        <v>1119636.8199999998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259376</v>
      </c>
      <c r="P44" s="70">
        <v>0</v>
      </c>
      <c r="Q44" s="70">
        <v>0</v>
      </c>
      <c r="R44" s="70">
        <v>0</v>
      </c>
      <c r="S44" s="70">
        <v>800260.82</v>
      </c>
      <c r="T44" s="70">
        <v>60000</v>
      </c>
    </row>
    <row r="45" spans="1:20" s="58" customFormat="1" x14ac:dyDescent="0.45">
      <c r="A45" s="71">
        <v>323002</v>
      </c>
      <c r="B45" s="69" t="s">
        <v>110</v>
      </c>
      <c r="C45" s="70">
        <v>300000</v>
      </c>
      <c r="D45" s="70">
        <v>300000</v>
      </c>
      <c r="E45" s="70">
        <v>300000</v>
      </c>
      <c r="F45" s="70">
        <v>0</v>
      </c>
      <c r="G45" s="70">
        <v>750000</v>
      </c>
      <c r="H45" s="70">
        <f t="shared" si="3"/>
        <v>423621.94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423621.94</v>
      </c>
    </row>
    <row r="46" spans="1:20" s="58" customFormat="1" ht="30" x14ac:dyDescent="0.45">
      <c r="A46" s="71">
        <v>325001</v>
      </c>
      <c r="B46" s="69" t="s">
        <v>108</v>
      </c>
      <c r="C46" s="70">
        <v>331796</v>
      </c>
      <c r="D46" s="70">
        <v>331796</v>
      </c>
      <c r="E46" s="70">
        <v>544000</v>
      </c>
      <c r="F46" s="70">
        <v>544000</v>
      </c>
      <c r="G46" s="70">
        <v>544000</v>
      </c>
      <c r="H46" s="70">
        <f t="shared" si="3"/>
        <v>591915.98</v>
      </c>
      <c r="I46" s="70">
        <v>0</v>
      </c>
      <c r="J46" s="70">
        <v>0</v>
      </c>
      <c r="K46" s="70">
        <v>0</v>
      </c>
      <c r="L46" s="70">
        <v>60422.2</v>
      </c>
      <c r="M46" s="70">
        <v>65572.600000000006</v>
      </c>
      <c r="N46" s="70">
        <v>65572.600000000006</v>
      </c>
      <c r="O46" s="70">
        <v>65572.599999999977</v>
      </c>
      <c r="P46" s="70">
        <v>282627.68</v>
      </c>
      <c r="Q46" s="70">
        <v>0</v>
      </c>
      <c r="R46" s="70">
        <v>0</v>
      </c>
      <c r="S46" s="70">
        <v>0</v>
      </c>
      <c r="T46" s="70">
        <v>52148.3</v>
      </c>
    </row>
    <row r="47" spans="1:20" s="58" customFormat="1" x14ac:dyDescent="0.45">
      <c r="A47" s="71">
        <v>326001</v>
      </c>
      <c r="B47" s="69" t="s">
        <v>109</v>
      </c>
      <c r="C47" s="70">
        <v>0</v>
      </c>
      <c r="D47" s="70">
        <v>0</v>
      </c>
      <c r="E47" s="70">
        <v>1624</v>
      </c>
      <c r="F47" s="70">
        <v>1624</v>
      </c>
      <c r="G47" s="70">
        <v>1624</v>
      </c>
      <c r="H47" s="70">
        <f t="shared" si="3"/>
        <v>1624</v>
      </c>
      <c r="I47" s="70">
        <v>0</v>
      </c>
      <c r="J47" s="70">
        <v>0</v>
      </c>
      <c r="K47" s="70">
        <v>0</v>
      </c>
      <c r="L47" s="70">
        <v>1624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</row>
    <row r="48" spans="1:20" s="58" customFormat="1" x14ac:dyDescent="0.45">
      <c r="A48" s="71">
        <v>329001</v>
      </c>
      <c r="B48" s="69" t="s">
        <v>109</v>
      </c>
      <c r="C48" s="70">
        <v>0</v>
      </c>
      <c r="D48" s="70">
        <v>0</v>
      </c>
      <c r="E48" s="70">
        <v>0</v>
      </c>
      <c r="F48" s="70">
        <v>133703.91999999998</v>
      </c>
      <c r="G48" s="70">
        <v>133703.91999999998</v>
      </c>
      <c r="H48" s="70">
        <f t="shared" si="3"/>
        <v>133703.91999999998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133703.91999999998</v>
      </c>
      <c r="Q48" s="70">
        <v>0</v>
      </c>
      <c r="R48" s="70">
        <v>0</v>
      </c>
      <c r="S48" s="70">
        <v>0</v>
      </c>
      <c r="T48" s="70">
        <v>0</v>
      </c>
    </row>
    <row r="49" spans="1:20" s="58" customFormat="1" x14ac:dyDescent="0.45">
      <c r="A49" s="71">
        <v>331002</v>
      </c>
      <c r="B49" s="69" t="s">
        <v>109</v>
      </c>
      <c r="C49" s="70">
        <v>212861.86</v>
      </c>
      <c r="D49" s="70">
        <v>212861.86</v>
      </c>
      <c r="E49" s="70">
        <v>212861.86</v>
      </c>
      <c r="F49" s="70">
        <v>212861.86</v>
      </c>
      <c r="G49" s="70">
        <v>212861.86</v>
      </c>
      <c r="H49" s="70">
        <f t="shared" si="3"/>
        <v>209861.86</v>
      </c>
      <c r="I49" s="70">
        <v>0</v>
      </c>
      <c r="J49" s="70">
        <v>42861.86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167000</v>
      </c>
      <c r="S49" s="70">
        <v>0</v>
      </c>
      <c r="T49" s="70">
        <v>0</v>
      </c>
    </row>
    <row r="50" spans="1:20" s="58" customFormat="1" x14ac:dyDescent="0.45">
      <c r="A50" s="71">
        <v>333001</v>
      </c>
      <c r="B50" s="69" t="s">
        <v>109</v>
      </c>
      <c r="C50" s="70">
        <v>69574.559999999998</v>
      </c>
      <c r="D50" s="70">
        <v>69574.559999999998</v>
      </c>
      <c r="E50" s="70">
        <v>70893.56</v>
      </c>
      <c r="F50" s="70">
        <v>70893.56</v>
      </c>
      <c r="G50" s="70">
        <v>70893.56</v>
      </c>
      <c r="H50" s="70">
        <f t="shared" si="3"/>
        <v>70893.56</v>
      </c>
      <c r="I50" s="70">
        <v>0</v>
      </c>
      <c r="J50" s="70">
        <v>6224.5599999999995</v>
      </c>
      <c r="K50" s="70">
        <v>0</v>
      </c>
      <c r="L50" s="70">
        <v>0</v>
      </c>
      <c r="M50" s="70">
        <v>0</v>
      </c>
      <c r="N50" s="70">
        <v>4669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60000</v>
      </c>
    </row>
    <row r="51" spans="1:20" s="58" customFormat="1" x14ac:dyDescent="0.45">
      <c r="A51" s="71">
        <v>336001</v>
      </c>
      <c r="B51" s="69" t="s">
        <v>109</v>
      </c>
      <c r="C51" s="70">
        <v>15300</v>
      </c>
      <c r="D51" s="70">
        <v>15300</v>
      </c>
      <c r="E51" s="70">
        <v>56934.559999999998</v>
      </c>
      <c r="F51" s="70">
        <v>56934.840000000004</v>
      </c>
      <c r="G51" s="70">
        <v>56934.840000000004</v>
      </c>
      <c r="H51" s="70">
        <f t="shared" si="3"/>
        <v>54554.48</v>
      </c>
      <c r="I51" s="70">
        <v>0</v>
      </c>
      <c r="J51" s="70">
        <v>0</v>
      </c>
      <c r="K51" s="70">
        <v>0</v>
      </c>
      <c r="L51" s="70">
        <v>1128.56</v>
      </c>
      <c r="M51" s="70">
        <v>35478.29</v>
      </c>
      <c r="N51" s="70">
        <v>778</v>
      </c>
      <c r="O51" s="70">
        <v>2745.71</v>
      </c>
      <c r="P51" s="70">
        <v>3725.0099999999998</v>
      </c>
      <c r="Q51" s="70">
        <v>7465.19</v>
      </c>
      <c r="R51" s="70">
        <v>2455.7200000000003</v>
      </c>
      <c r="S51" s="70">
        <v>778</v>
      </c>
      <c r="T51" s="70">
        <v>0</v>
      </c>
    </row>
    <row r="52" spans="1:20" s="58" customFormat="1" x14ac:dyDescent="0.45">
      <c r="A52" s="71">
        <v>338001</v>
      </c>
      <c r="B52" s="69" t="s">
        <v>110</v>
      </c>
      <c r="C52" s="70">
        <v>1015906</v>
      </c>
      <c r="D52" s="70">
        <v>1015906</v>
      </c>
      <c r="E52" s="70">
        <v>954523</v>
      </c>
      <c r="F52" s="70">
        <v>954397</v>
      </c>
      <c r="G52" s="70">
        <v>954397</v>
      </c>
      <c r="H52" s="70">
        <f t="shared" si="3"/>
        <v>954271</v>
      </c>
      <c r="I52" s="70">
        <v>64913</v>
      </c>
      <c r="J52" s="70">
        <v>64913</v>
      </c>
      <c r="K52" s="70">
        <v>64913</v>
      </c>
      <c r="L52" s="70">
        <v>64913</v>
      </c>
      <c r="M52" s="70">
        <v>64913</v>
      </c>
      <c r="N52" s="70">
        <v>89958</v>
      </c>
      <c r="O52" s="70">
        <v>89958</v>
      </c>
      <c r="P52" s="70">
        <v>89958</v>
      </c>
      <c r="Q52" s="70">
        <v>89958</v>
      </c>
      <c r="R52" s="70">
        <v>89958</v>
      </c>
      <c r="S52" s="70">
        <v>89958</v>
      </c>
      <c r="T52" s="70">
        <v>89958</v>
      </c>
    </row>
    <row r="53" spans="1:20" s="58" customFormat="1" ht="30" x14ac:dyDescent="0.45">
      <c r="A53" s="71">
        <v>345001</v>
      </c>
      <c r="B53" s="69" t="s">
        <v>108</v>
      </c>
      <c r="C53" s="70">
        <v>387663.08</v>
      </c>
      <c r="D53" s="70">
        <v>387663.08</v>
      </c>
      <c r="E53" s="70">
        <v>387663.08</v>
      </c>
      <c r="F53" s="70">
        <v>387663.08</v>
      </c>
      <c r="G53" s="70">
        <v>387663.08</v>
      </c>
      <c r="H53" s="70">
        <f t="shared" si="3"/>
        <v>217663.03999999998</v>
      </c>
      <c r="I53" s="70">
        <v>0</v>
      </c>
      <c r="J53" s="70">
        <v>45010.3</v>
      </c>
      <c r="K53" s="70">
        <v>22652.78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149999.96</v>
      </c>
      <c r="T53" s="70">
        <v>0</v>
      </c>
    </row>
    <row r="54" spans="1:20" s="58" customFormat="1" x14ac:dyDescent="0.45">
      <c r="A54" s="71">
        <v>351001</v>
      </c>
      <c r="B54" s="69" t="s">
        <v>109</v>
      </c>
      <c r="C54" s="70">
        <v>0</v>
      </c>
      <c r="D54" s="70">
        <v>0</v>
      </c>
      <c r="E54" s="70">
        <v>0</v>
      </c>
      <c r="F54" s="70">
        <v>0</v>
      </c>
      <c r="G54" s="70">
        <v>3250000</v>
      </c>
      <c r="H54" s="70">
        <f t="shared" si="3"/>
        <v>2000000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2000000</v>
      </c>
    </row>
    <row r="55" spans="1:20" s="58" customFormat="1" x14ac:dyDescent="0.45">
      <c r="A55" s="71">
        <v>352001</v>
      </c>
      <c r="B55" s="69" t="s">
        <v>109</v>
      </c>
      <c r="C55" s="70">
        <v>78920</v>
      </c>
      <c r="D55" s="70">
        <v>78920</v>
      </c>
      <c r="E55" s="70">
        <v>43780</v>
      </c>
      <c r="F55" s="70">
        <v>43780</v>
      </c>
      <c r="G55" s="70">
        <v>43780</v>
      </c>
      <c r="H55" s="70">
        <f t="shared" si="3"/>
        <v>146164.82</v>
      </c>
      <c r="I55" s="70">
        <v>0</v>
      </c>
      <c r="J55" s="70">
        <v>0</v>
      </c>
      <c r="K55" s="70">
        <v>0</v>
      </c>
      <c r="L55" s="70">
        <v>23780</v>
      </c>
      <c r="M55" s="70">
        <v>20000</v>
      </c>
      <c r="N55" s="70">
        <v>0</v>
      </c>
      <c r="O55" s="70">
        <v>0</v>
      </c>
      <c r="P55" s="70">
        <v>0</v>
      </c>
      <c r="Q55" s="70">
        <v>0</v>
      </c>
      <c r="R55" s="70">
        <v>0</v>
      </c>
      <c r="S55" s="70">
        <v>20000</v>
      </c>
      <c r="T55" s="70">
        <v>82384.820000000007</v>
      </c>
    </row>
    <row r="56" spans="1:20" s="58" customFormat="1" x14ac:dyDescent="0.45">
      <c r="A56" s="71">
        <v>353001</v>
      </c>
      <c r="B56" s="69" t="s">
        <v>109</v>
      </c>
      <c r="C56" s="70">
        <v>33200</v>
      </c>
      <c r="D56" s="70">
        <v>33200</v>
      </c>
      <c r="E56" s="70">
        <v>33174.400000000001</v>
      </c>
      <c r="F56" s="70">
        <v>27778.86</v>
      </c>
      <c r="G56" s="70">
        <v>27778.86</v>
      </c>
      <c r="H56" s="70">
        <f t="shared" si="3"/>
        <v>27778.86</v>
      </c>
      <c r="I56" s="70">
        <v>0</v>
      </c>
      <c r="J56" s="70">
        <v>0</v>
      </c>
      <c r="K56" s="70">
        <v>0</v>
      </c>
      <c r="L56" s="70">
        <v>974.4</v>
      </c>
      <c r="M56" s="70">
        <v>0</v>
      </c>
      <c r="N56" s="70">
        <v>0</v>
      </c>
      <c r="O56" s="70">
        <v>0</v>
      </c>
      <c r="P56" s="70">
        <v>14604.46</v>
      </c>
      <c r="Q56" s="70">
        <v>2900</v>
      </c>
      <c r="R56" s="70">
        <v>9168.64</v>
      </c>
      <c r="S56" s="70">
        <v>131.36000000000001</v>
      </c>
      <c r="T56" s="70">
        <v>0</v>
      </c>
    </row>
    <row r="57" spans="1:20" s="58" customFormat="1" x14ac:dyDescent="0.45">
      <c r="A57" s="71">
        <v>355001</v>
      </c>
      <c r="B57" s="69" t="s">
        <v>109</v>
      </c>
      <c r="C57" s="70">
        <v>116051.92</v>
      </c>
      <c r="D57" s="70">
        <v>116051.92</v>
      </c>
      <c r="E57" s="70">
        <v>116077.52</v>
      </c>
      <c r="F57" s="70">
        <v>116227.52</v>
      </c>
      <c r="G57" s="70">
        <v>116227.52</v>
      </c>
      <c r="H57" s="70">
        <f t="shared" si="3"/>
        <v>127087.52</v>
      </c>
      <c r="I57" s="70">
        <v>0</v>
      </c>
      <c r="J57" s="70">
        <v>307.98</v>
      </c>
      <c r="K57" s="70">
        <v>7432.72</v>
      </c>
      <c r="L57" s="70">
        <v>11279.2</v>
      </c>
      <c r="M57" s="70">
        <v>7775</v>
      </c>
      <c r="N57" s="70">
        <v>33726.839999999997</v>
      </c>
      <c r="O57" s="70">
        <v>11239.78</v>
      </c>
      <c r="P57" s="70">
        <v>5470</v>
      </c>
      <c r="Q57" s="70">
        <v>8875</v>
      </c>
      <c r="R57" s="70">
        <v>27520</v>
      </c>
      <c r="S57" s="70">
        <v>13461</v>
      </c>
      <c r="T57" s="70">
        <v>0</v>
      </c>
    </row>
    <row r="58" spans="1:20" s="58" customFormat="1" x14ac:dyDescent="0.45">
      <c r="A58" s="71">
        <v>355002</v>
      </c>
      <c r="B58" s="69" t="s">
        <v>109</v>
      </c>
      <c r="C58" s="70">
        <v>0</v>
      </c>
      <c r="D58" s="70">
        <v>0</v>
      </c>
      <c r="E58" s="70">
        <v>0</v>
      </c>
      <c r="F58" s="70">
        <v>0</v>
      </c>
      <c r="G58" s="70">
        <v>60000</v>
      </c>
      <c r="H58" s="70">
        <f t="shared" si="3"/>
        <v>60000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60000</v>
      </c>
    </row>
    <row r="59" spans="1:20" s="58" customFormat="1" x14ac:dyDescent="0.45">
      <c r="A59" s="71">
        <v>357001</v>
      </c>
      <c r="B59" s="69" t="s">
        <v>109</v>
      </c>
      <c r="C59" s="70">
        <v>128755</v>
      </c>
      <c r="D59" s="70">
        <v>128755</v>
      </c>
      <c r="E59" s="70">
        <v>128895</v>
      </c>
      <c r="F59" s="70">
        <v>128575.72</v>
      </c>
      <c r="G59" s="70">
        <v>1728575.72</v>
      </c>
      <c r="H59" s="70">
        <f t="shared" si="3"/>
        <v>1336626.98</v>
      </c>
      <c r="I59" s="70">
        <v>0</v>
      </c>
      <c r="J59" s="70">
        <v>4500</v>
      </c>
      <c r="K59" s="70">
        <v>0</v>
      </c>
      <c r="L59" s="70">
        <v>0</v>
      </c>
      <c r="M59" s="70">
        <v>0</v>
      </c>
      <c r="N59" s="70">
        <v>14573.25</v>
      </c>
      <c r="O59" s="70">
        <v>47820.72</v>
      </c>
      <c r="P59" s="70">
        <v>0</v>
      </c>
      <c r="Q59" s="70">
        <v>60000</v>
      </c>
      <c r="R59" s="70">
        <v>0</v>
      </c>
      <c r="S59" s="70">
        <v>0</v>
      </c>
      <c r="T59" s="70">
        <v>1209733.01</v>
      </c>
    </row>
    <row r="60" spans="1:20" s="58" customFormat="1" x14ac:dyDescent="0.45">
      <c r="A60" s="71">
        <v>357002</v>
      </c>
      <c r="B60" s="69"/>
      <c r="C60" s="70">
        <v>0</v>
      </c>
      <c r="D60" s="70">
        <v>0</v>
      </c>
      <c r="E60" s="70">
        <v>0</v>
      </c>
      <c r="F60" s="70">
        <v>0</v>
      </c>
      <c r="G60" s="70">
        <v>100000</v>
      </c>
      <c r="H60" s="70">
        <f t="shared" si="3"/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</row>
    <row r="61" spans="1:20" s="58" customFormat="1" x14ac:dyDescent="0.45">
      <c r="A61" s="71">
        <v>358001</v>
      </c>
      <c r="B61" s="69" t="s">
        <v>110</v>
      </c>
      <c r="C61" s="70">
        <v>1921470</v>
      </c>
      <c r="D61" s="70">
        <v>1921470</v>
      </c>
      <c r="E61" s="70">
        <v>1940719</v>
      </c>
      <c r="F61" s="70">
        <v>1940698</v>
      </c>
      <c r="G61" s="70">
        <v>1940698</v>
      </c>
      <c r="H61" s="70">
        <f t="shared" si="3"/>
        <v>1940677</v>
      </c>
      <c r="I61" s="70">
        <v>160000</v>
      </c>
      <c r="J61" s="70">
        <v>160000</v>
      </c>
      <c r="K61" s="70">
        <v>160000</v>
      </c>
      <c r="L61" s="70">
        <v>160000</v>
      </c>
      <c r="M61" s="70">
        <v>160000</v>
      </c>
      <c r="N61" s="70">
        <v>179249</v>
      </c>
      <c r="O61" s="70">
        <v>160993</v>
      </c>
      <c r="P61" s="70">
        <v>159993</v>
      </c>
      <c r="Q61" s="70">
        <v>159993</v>
      </c>
      <c r="R61" s="70">
        <v>159993</v>
      </c>
      <c r="S61" s="70">
        <v>159993</v>
      </c>
      <c r="T61" s="70">
        <v>160463</v>
      </c>
    </row>
    <row r="62" spans="1:20" s="58" customFormat="1" x14ac:dyDescent="0.45">
      <c r="A62" s="71">
        <v>362001</v>
      </c>
      <c r="B62" s="69" t="s">
        <v>110</v>
      </c>
      <c r="C62" s="70">
        <v>469553</v>
      </c>
      <c r="D62" s="70">
        <v>469553</v>
      </c>
      <c r="E62" s="70">
        <v>469553</v>
      </c>
      <c r="F62" s="70">
        <v>469339.95999999996</v>
      </c>
      <c r="G62" s="70">
        <v>969339.96</v>
      </c>
      <c r="H62" s="70">
        <f t="shared" si="3"/>
        <v>470719.95999999996</v>
      </c>
      <c r="I62" s="70">
        <v>0</v>
      </c>
      <c r="J62" s="70">
        <v>0</v>
      </c>
      <c r="K62" s="70">
        <v>0</v>
      </c>
      <c r="L62" s="70">
        <v>96000</v>
      </c>
      <c r="M62" s="70">
        <v>71000</v>
      </c>
      <c r="N62" s="70">
        <v>54559.47</v>
      </c>
      <c r="O62" s="70">
        <v>188146.50999999998</v>
      </c>
      <c r="P62" s="70">
        <v>49133.979999999996</v>
      </c>
      <c r="Q62" s="70">
        <v>5500</v>
      </c>
      <c r="R62" s="70">
        <v>0</v>
      </c>
      <c r="S62" s="70">
        <v>6380</v>
      </c>
      <c r="T62" s="70">
        <v>0</v>
      </c>
    </row>
    <row r="63" spans="1:20" s="58" customFormat="1" x14ac:dyDescent="0.45">
      <c r="A63" s="71">
        <v>381001</v>
      </c>
      <c r="B63" s="69" t="s">
        <v>109</v>
      </c>
      <c r="C63" s="70">
        <v>150489.44</v>
      </c>
      <c r="D63" s="70">
        <v>150489.44</v>
      </c>
      <c r="E63" s="70">
        <v>201361.44</v>
      </c>
      <c r="F63" s="70">
        <v>202561.44</v>
      </c>
      <c r="G63" s="70">
        <v>202561.44</v>
      </c>
      <c r="H63" s="70">
        <f t="shared" si="3"/>
        <v>206656.94</v>
      </c>
      <c r="I63" s="70">
        <v>0</v>
      </c>
      <c r="J63" s="70">
        <v>0</v>
      </c>
      <c r="K63" s="70">
        <v>35489.440000000002</v>
      </c>
      <c r="L63" s="70">
        <v>0</v>
      </c>
      <c r="M63" s="70">
        <v>60000</v>
      </c>
      <c r="N63" s="70">
        <v>15872</v>
      </c>
      <c r="O63" s="70">
        <v>0</v>
      </c>
      <c r="P63" s="70">
        <v>0</v>
      </c>
      <c r="Q63" s="70">
        <v>61200</v>
      </c>
      <c r="R63" s="70">
        <v>0</v>
      </c>
      <c r="S63" s="70">
        <v>0</v>
      </c>
      <c r="T63" s="70">
        <v>34095.5</v>
      </c>
    </row>
    <row r="64" spans="1:20" s="58" customFormat="1" x14ac:dyDescent="0.45">
      <c r="A64" s="71">
        <v>382002</v>
      </c>
      <c r="B64" s="71" t="s">
        <v>109</v>
      </c>
      <c r="C64" s="70">
        <v>90000</v>
      </c>
      <c r="D64" s="70">
        <v>90000</v>
      </c>
      <c r="E64" s="70">
        <v>92900</v>
      </c>
      <c r="F64" s="70">
        <v>92900</v>
      </c>
      <c r="G64" s="70">
        <v>92900</v>
      </c>
      <c r="H64" s="70">
        <f t="shared" si="3"/>
        <v>127241.06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2900</v>
      </c>
      <c r="O64" s="70">
        <v>0</v>
      </c>
      <c r="P64" s="70">
        <v>0</v>
      </c>
      <c r="Q64" s="70">
        <v>0</v>
      </c>
      <c r="R64" s="70">
        <v>0</v>
      </c>
      <c r="S64" s="70">
        <v>25190</v>
      </c>
      <c r="T64" s="70">
        <v>99151.06</v>
      </c>
    </row>
    <row r="65" spans="1:20" s="58" customFormat="1" x14ac:dyDescent="0.45">
      <c r="A65" s="71">
        <v>399003</v>
      </c>
      <c r="B65" s="71" t="s">
        <v>109</v>
      </c>
      <c r="C65" s="70">
        <v>152162.84</v>
      </c>
      <c r="D65" s="70">
        <v>152162.84</v>
      </c>
      <c r="E65" s="70">
        <v>153357.85999999999</v>
      </c>
      <c r="F65" s="70">
        <v>153357.85999999999</v>
      </c>
      <c r="G65" s="70">
        <v>153357.85999999999</v>
      </c>
      <c r="H65" s="70">
        <f t="shared" si="3"/>
        <v>145447.35999999999</v>
      </c>
      <c r="I65" s="70">
        <v>1400</v>
      </c>
      <c r="J65" s="70">
        <v>23002.04</v>
      </c>
      <c r="K65" s="70">
        <v>9570</v>
      </c>
      <c r="L65" s="70">
        <v>5757.82</v>
      </c>
      <c r="M65" s="70">
        <v>5628</v>
      </c>
      <c r="N65" s="70">
        <v>10018.16</v>
      </c>
      <c r="O65" s="70">
        <v>14139.12</v>
      </c>
      <c r="P65" s="70">
        <v>6704</v>
      </c>
      <c r="Q65" s="70">
        <v>24548.54</v>
      </c>
      <c r="R65" s="70">
        <v>11270.980000000003</v>
      </c>
      <c r="S65" s="70">
        <v>8739.06</v>
      </c>
      <c r="T65" s="70">
        <v>24669.64</v>
      </c>
    </row>
    <row r="66" spans="1:20" s="59" customFormat="1" x14ac:dyDescent="0.45">
      <c r="A66" s="56">
        <v>5000</v>
      </c>
      <c r="B66" s="56" t="s">
        <v>53</v>
      </c>
      <c r="C66" s="57">
        <f>SUM(C68:C76)</f>
        <v>2554635</v>
      </c>
      <c r="D66" s="57">
        <f t="shared" ref="D66:E66" si="4">SUM(D68:D76)</f>
        <v>2554635</v>
      </c>
      <c r="E66" s="57">
        <f t="shared" si="4"/>
        <v>2554635</v>
      </c>
      <c r="G66" s="57">
        <f>SUM(F68:F76)</f>
        <v>2854635</v>
      </c>
      <c r="H66" s="57">
        <f>SUM(H67:H76)</f>
        <v>7688256.9399999995</v>
      </c>
      <c r="I66" s="57">
        <f>SUM(I67:I76)</f>
        <v>3426.8600000000006</v>
      </c>
      <c r="J66" s="57">
        <f t="shared" ref="J66:T66" si="5">SUM(J67:J76)</f>
        <v>21073.14</v>
      </c>
      <c r="K66" s="57">
        <f t="shared" si="5"/>
        <v>0</v>
      </c>
      <c r="L66" s="57">
        <f t="shared" si="5"/>
        <v>47039.360000000001</v>
      </c>
      <c r="M66" s="57">
        <f t="shared" si="5"/>
        <v>303926.96000000002</v>
      </c>
      <c r="N66" s="57">
        <f t="shared" si="5"/>
        <v>0</v>
      </c>
      <c r="O66" s="57">
        <f t="shared" si="5"/>
        <v>0</v>
      </c>
      <c r="P66" s="57">
        <f t="shared" si="5"/>
        <v>1348954.97</v>
      </c>
      <c r="Q66" s="57">
        <f t="shared" si="5"/>
        <v>20996.29</v>
      </c>
      <c r="R66" s="57">
        <f t="shared" si="5"/>
        <v>342639.30999999994</v>
      </c>
      <c r="S66" s="57">
        <f t="shared" si="5"/>
        <v>101574.67</v>
      </c>
      <c r="T66" s="57">
        <f t="shared" si="5"/>
        <v>5498625.379999999</v>
      </c>
    </row>
    <row r="67" spans="1:20" s="58" customFormat="1" x14ac:dyDescent="0.45">
      <c r="A67" s="106">
        <v>511001</v>
      </c>
      <c r="B67" s="106" t="s">
        <v>109</v>
      </c>
      <c r="C67" s="70">
        <v>0</v>
      </c>
      <c r="D67" s="70">
        <v>0</v>
      </c>
      <c r="E67" s="70">
        <v>0</v>
      </c>
      <c r="F67" s="70">
        <v>0</v>
      </c>
      <c r="G67" s="70">
        <v>600000</v>
      </c>
      <c r="H67" s="70">
        <f>SUM(I67:T67)</f>
        <v>400000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400000</v>
      </c>
    </row>
    <row r="68" spans="1:20" s="58" customFormat="1" x14ac:dyDescent="0.45">
      <c r="A68" s="69">
        <v>515001</v>
      </c>
      <c r="B68" s="69" t="s">
        <v>110</v>
      </c>
      <c r="C68" s="70">
        <v>1298443</v>
      </c>
      <c r="D68" s="70">
        <v>1298443</v>
      </c>
      <c r="E68" s="70">
        <v>1298443</v>
      </c>
      <c r="F68" s="70">
        <v>1298595.6400000001</v>
      </c>
      <c r="G68" s="70">
        <v>4298595.6400000006</v>
      </c>
      <c r="H68" s="70">
        <f t="shared" ref="H68:H76" si="6">SUM(I68:T68)</f>
        <v>2817905.1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0">
        <v>0</v>
      </c>
      <c r="P68" s="70">
        <v>1275609.81</v>
      </c>
      <c r="Q68" s="70">
        <v>20996.29</v>
      </c>
      <c r="R68" s="70">
        <v>0</v>
      </c>
      <c r="S68" s="70">
        <v>21299</v>
      </c>
      <c r="T68" s="70">
        <v>1500000</v>
      </c>
    </row>
    <row r="69" spans="1:20" s="58" customFormat="1" x14ac:dyDescent="0.45">
      <c r="A69" s="69">
        <v>521001</v>
      </c>
      <c r="B69" s="69" t="s">
        <v>109</v>
      </c>
      <c r="C69" s="70">
        <v>23000</v>
      </c>
      <c r="D69" s="70">
        <v>23000</v>
      </c>
      <c r="E69" s="70">
        <v>23000</v>
      </c>
      <c r="F69" s="70">
        <v>22847.360000000001</v>
      </c>
      <c r="G69" s="70">
        <v>727886.24</v>
      </c>
      <c r="H69" s="70">
        <f t="shared" si="6"/>
        <v>456469.3</v>
      </c>
      <c r="I69" s="70">
        <v>0</v>
      </c>
      <c r="J69" s="70">
        <v>0</v>
      </c>
      <c r="K69" s="70">
        <v>0</v>
      </c>
      <c r="L69" s="70">
        <v>22847.360000000001</v>
      </c>
      <c r="M69" s="70">
        <v>0</v>
      </c>
      <c r="N69" s="70">
        <v>0</v>
      </c>
      <c r="O69" s="70">
        <v>0</v>
      </c>
      <c r="P69" s="70">
        <v>-5.6843418860808015E-13</v>
      </c>
      <c r="Q69" s="70">
        <v>0</v>
      </c>
      <c r="R69" s="70">
        <v>0</v>
      </c>
      <c r="S69" s="70">
        <v>0</v>
      </c>
      <c r="T69" s="70">
        <v>433621.94</v>
      </c>
    </row>
    <row r="70" spans="1:20" s="58" customFormat="1" x14ac:dyDescent="0.45">
      <c r="A70" s="69">
        <v>523001</v>
      </c>
      <c r="B70" s="69" t="s">
        <v>109</v>
      </c>
      <c r="C70" s="70">
        <v>0</v>
      </c>
      <c r="D70" s="70">
        <v>0</v>
      </c>
      <c r="E70" s="70">
        <v>0</v>
      </c>
      <c r="F70" s="70">
        <v>0</v>
      </c>
      <c r="G70" s="70">
        <v>200000</v>
      </c>
      <c r="H70" s="70">
        <f t="shared" si="6"/>
        <v>0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70">
        <v>0</v>
      </c>
      <c r="P70" s="70">
        <v>0</v>
      </c>
      <c r="Q70" s="70">
        <v>0</v>
      </c>
      <c r="R70" s="70">
        <v>0</v>
      </c>
      <c r="S70" s="70">
        <v>0</v>
      </c>
      <c r="T70" s="70">
        <v>0</v>
      </c>
    </row>
    <row r="71" spans="1:20" s="58" customFormat="1" x14ac:dyDescent="0.45">
      <c r="A71" s="69">
        <v>529001</v>
      </c>
      <c r="B71" s="69" t="s">
        <v>109</v>
      </c>
      <c r="C71" s="70">
        <v>0</v>
      </c>
      <c r="D71" s="70">
        <v>0</v>
      </c>
      <c r="E71" s="70">
        <v>0</v>
      </c>
      <c r="F71" s="70">
        <v>0</v>
      </c>
      <c r="G71" s="70">
        <v>6442628.1399999997</v>
      </c>
      <c r="H71" s="70">
        <f t="shared" si="6"/>
        <v>2500000</v>
      </c>
      <c r="I71" s="70">
        <v>0</v>
      </c>
      <c r="J71" s="70">
        <v>0</v>
      </c>
      <c r="K71" s="70">
        <v>0</v>
      </c>
      <c r="L71" s="70">
        <v>0</v>
      </c>
      <c r="M71" s="70">
        <v>0</v>
      </c>
      <c r="N71" s="70">
        <v>0</v>
      </c>
      <c r="O71" s="70">
        <v>0</v>
      </c>
      <c r="P71" s="70">
        <v>0</v>
      </c>
      <c r="Q71" s="70">
        <v>0</v>
      </c>
      <c r="R71" s="70">
        <v>0</v>
      </c>
      <c r="S71" s="70">
        <v>0</v>
      </c>
      <c r="T71" s="70">
        <v>2500000</v>
      </c>
    </row>
    <row r="72" spans="1:20" s="58" customFormat="1" x14ac:dyDescent="0.45">
      <c r="A72" s="69">
        <v>532001</v>
      </c>
      <c r="B72" s="69" t="s">
        <v>109</v>
      </c>
      <c r="C72" s="70">
        <v>24192</v>
      </c>
      <c r="D72" s="70">
        <v>24192</v>
      </c>
      <c r="E72" s="70">
        <v>24192</v>
      </c>
      <c r="F72" s="70">
        <v>24192</v>
      </c>
      <c r="G72" s="70">
        <v>24192</v>
      </c>
      <c r="H72" s="70">
        <f t="shared" si="6"/>
        <v>24192</v>
      </c>
      <c r="I72" s="70">
        <v>0</v>
      </c>
      <c r="J72" s="70">
        <v>0</v>
      </c>
      <c r="K72" s="70">
        <v>0</v>
      </c>
      <c r="L72" s="70">
        <v>24192</v>
      </c>
      <c r="M72" s="70">
        <v>0</v>
      </c>
      <c r="N72" s="70">
        <v>0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70">
        <v>0</v>
      </c>
    </row>
    <row r="73" spans="1:20" s="58" customFormat="1" x14ac:dyDescent="0.45">
      <c r="A73" s="69">
        <v>541001</v>
      </c>
      <c r="B73" s="69" t="s">
        <v>109</v>
      </c>
      <c r="C73" s="70">
        <v>0</v>
      </c>
      <c r="D73" s="70">
        <v>0</v>
      </c>
      <c r="E73" s="70">
        <v>0</v>
      </c>
      <c r="F73" s="70">
        <v>0</v>
      </c>
      <c r="G73" s="70">
        <v>1900000</v>
      </c>
      <c r="H73" s="70">
        <f t="shared" si="6"/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  <c r="P73" s="70">
        <v>0</v>
      </c>
      <c r="Q73" s="70">
        <v>0</v>
      </c>
      <c r="R73" s="70">
        <v>0</v>
      </c>
      <c r="S73" s="70">
        <v>0</v>
      </c>
      <c r="T73" s="70">
        <v>0</v>
      </c>
    </row>
    <row r="74" spans="1:20" s="58" customFormat="1" x14ac:dyDescent="0.45">
      <c r="A74" s="69">
        <v>564001</v>
      </c>
      <c r="B74" s="69" t="s">
        <v>109</v>
      </c>
      <c r="C74" s="70">
        <v>0</v>
      </c>
      <c r="D74" s="70">
        <v>0</v>
      </c>
      <c r="E74" s="70">
        <v>0</v>
      </c>
      <c r="F74" s="70">
        <v>0</v>
      </c>
      <c r="G74" s="70">
        <v>250000</v>
      </c>
      <c r="H74" s="70">
        <f t="shared" si="6"/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  <c r="P74" s="70">
        <v>0</v>
      </c>
      <c r="Q74" s="70">
        <v>0</v>
      </c>
      <c r="R74" s="70">
        <v>0</v>
      </c>
      <c r="S74" s="70">
        <v>0</v>
      </c>
      <c r="T74" s="70">
        <v>0</v>
      </c>
    </row>
    <row r="75" spans="1:20" s="58" customFormat="1" x14ac:dyDescent="0.45">
      <c r="A75" s="69">
        <v>565001</v>
      </c>
      <c r="B75" s="69" t="s">
        <v>110</v>
      </c>
      <c r="C75" s="70">
        <v>0</v>
      </c>
      <c r="D75" s="70">
        <v>0</v>
      </c>
      <c r="E75" s="70">
        <v>0</v>
      </c>
      <c r="F75" s="70">
        <v>300000</v>
      </c>
      <c r="G75" s="70">
        <v>300000</v>
      </c>
      <c r="H75" s="70">
        <f t="shared" si="6"/>
        <v>291737.31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70">
        <v>0</v>
      </c>
      <c r="P75" s="70">
        <v>0</v>
      </c>
      <c r="Q75" s="70">
        <v>0</v>
      </c>
      <c r="R75" s="70">
        <v>0</v>
      </c>
      <c r="S75" s="70">
        <v>0</v>
      </c>
      <c r="T75" s="70">
        <v>291737.31</v>
      </c>
    </row>
    <row r="76" spans="1:20" s="52" customFormat="1" x14ac:dyDescent="0.45">
      <c r="A76" s="66">
        <v>597001</v>
      </c>
      <c r="B76" s="66" t="s">
        <v>110</v>
      </c>
      <c r="C76" s="51">
        <v>1209000</v>
      </c>
      <c r="D76" s="51">
        <v>1209000</v>
      </c>
      <c r="E76" s="51">
        <v>1209000</v>
      </c>
      <c r="F76" s="51">
        <v>1209000</v>
      </c>
      <c r="G76" s="51">
        <v>1209000</v>
      </c>
      <c r="H76" s="70">
        <f t="shared" si="6"/>
        <v>1197953.23</v>
      </c>
      <c r="I76" s="51">
        <v>3426.8600000000006</v>
      </c>
      <c r="J76" s="51">
        <v>21073.14</v>
      </c>
      <c r="K76" s="51">
        <v>0</v>
      </c>
      <c r="L76" s="51">
        <v>0</v>
      </c>
      <c r="M76" s="51">
        <v>303926.96000000002</v>
      </c>
      <c r="N76" s="51">
        <v>0</v>
      </c>
      <c r="O76" s="51">
        <v>0</v>
      </c>
      <c r="P76" s="51">
        <v>73345.159999999974</v>
      </c>
      <c r="Q76" s="51">
        <v>0</v>
      </c>
      <c r="R76" s="51">
        <v>342639.30999999994</v>
      </c>
      <c r="S76" s="51">
        <v>80275.67</v>
      </c>
      <c r="T76" s="51">
        <v>373266.13</v>
      </c>
    </row>
    <row r="77" spans="1:20" hidden="1" x14ac:dyDescent="0.45">
      <c r="A77" s="60"/>
      <c r="B77" s="60"/>
      <c r="C77" s="6">
        <v>0</v>
      </c>
      <c r="D77" s="6">
        <v>0</v>
      </c>
      <c r="E77" s="6">
        <v>0</v>
      </c>
      <c r="F77" s="6">
        <v>0</v>
      </c>
      <c r="G77" s="6"/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</row>
    <row r="78" spans="1:20" s="53" customFormat="1" x14ac:dyDescent="0.45">
      <c r="A78" s="54" t="s">
        <v>10</v>
      </c>
      <c r="B78" s="54" t="s">
        <v>10</v>
      </c>
      <c r="C78" s="55">
        <f>+C41+C10+C66</f>
        <v>11912942.4</v>
      </c>
      <c r="D78" s="55">
        <f t="shared" ref="D78:E78" si="7">+D41+D10+D66</f>
        <v>11912942.4</v>
      </c>
      <c r="E78" s="55">
        <f t="shared" si="7"/>
        <v>12433255.34</v>
      </c>
      <c r="F78" s="55">
        <f>+F41+F10+G66</f>
        <v>12504928.609999999</v>
      </c>
      <c r="G78" s="55">
        <f>+G41+G10+H66</f>
        <v>26776217.57</v>
      </c>
      <c r="H78" s="55">
        <f>+H41+H10+H66</f>
        <v>22274907.380000003</v>
      </c>
      <c r="I78" s="55">
        <f>+I66+I41+I10</f>
        <v>300712.81</v>
      </c>
      <c r="J78" s="55">
        <f t="shared" ref="J78:T78" si="8">+J66+J41+J10</f>
        <v>472297.47</v>
      </c>
      <c r="K78" s="55">
        <f t="shared" si="8"/>
        <v>404037.33</v>
      </c>
      <c r="L78" s="55">
        <f t="shared" si="8"/>
        <v>794982.36</v>
      </c>
      <c r="M78" s="55">
        <f t="shared" si="8"/>
        <v>1074042.75</v>
      </c>
      <c r="N78" s="55">
        <f t="shared" si="8"/>
        <v>682823.20000000007</v>
      </c>
      <c r="O78" s="55">
        <f t="shared" si="8"/>
        <v>1117972.32</v>
      </c>
      <c r="P78" s="55">
        <f t="shared" si="8"/>
        <v>2976154.24</v>
      </c>
      <c r="Q78" s="55">
        <f t="shared" si="8"/>
        <v>596832.59</v>
      </c>
      <c r="R78" s="55">
        <f t="shared" si="8"/>
        <v>1011814.0599999998</v>
      </c>
      <c r="S78" s="55">
        <f t="shared" si="8"/>
        <v>1561800.31</v>
      </c>
      <c r="T78" s="55">
        <f t="shared" si="8"/>
        <v>11281437.939999998</v>
      </c>
    </row>
    <row r="79" spans="1:20" x14ac:dyDescent="0.45">
      <c r="A79" s="7"/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x14ac:dyDescent="0.45">
      <c r="A80" s="61" t="s">
        <v>29</v>
      </c>
      <c r="B80" s="7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:20" x14ac:dyDescent="0.45">
      <c r="B81" s="61"/>
    </row>
    <row r="90" spans="1:20" x14ac:dyDescent="0.45">
      <c r="A90" s="63" t="s">
        <v>4</v>
      </c>
      <c r="C90" s="5"/>
      <c r="D90" s="5"/>
      <c r="E90" s="5"/>
      <c r="F90" s="5"/>
      <c r="G90" s="111"/>
      <c r="H90" s="5"/>
      <c r="I90" s="9" t="s">
        <v>4</v>
      </c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s="12" customFormat="1" ht="28.5" customHeight="1" x14ac:dyDescent="0.4">
      <c r="A91" s="122" t="s">
        <v>36</v>
      </c>
      <c r="B91" s="122"/>
      <c r="C91" s="122"/>
      <c r="D91" s="122"/>
      <c r="E91" s="122"/>
      <c r="F91" s="122"/>
      <c r="G91" s="122"/>
      <c r="H91" s="122"/>
      <c r="I91" s="122" t="s">
        <v>36</v>
      </c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</row>
    <row r="92" spans="1:20" s="12" customFormat="1" ht="15" x14ac:dyDescent="0.4">
      <c r="A92" s="64" t="s">
        <v>37</v>
      </c>
      <c r="B92" s="67"/>
      <c r="C92" s="34"/>
      <c r="D92" s="34"/>
      <c r="E92" s="34"/>
      <c r="F92" s="34"/>
      <c r="G92" s="34"/>
      <c r="H92" s="34"/>
      <c r="I92" s="34" t="s">
        <v>37</v>
      </c>
      <c r="J92" s="5"/>
      <c r="K92" s="34"/>
      <c r="L92" s="34"/>
      <c r="M92" s="34"/>
      <c r="N92" s="34"/>
      <c r="O92" s="34"/>
    </row>
    <row r="93" spans="1:20" s="11" customFormat="1" ht="15" x14ac:dyDescent="0.4">
      <c r="A93" s="64" t="s">
        <v>41</v>
      </c>
      <c r="B93" s="64"/>
      <c r="I93" s="11" t="s">
        <v>41</v>
      </c>
      <c r="J93" s="34"/>
    </row>
    <row r="94" spans="1:20" x14ac:dyDescent="0.45">
      <c r="B94" s="64"/>
    </row>
  </sheetData>
  <mergeCells count="33">
    <mergeCell ref="H8:H9"/>
    <mergeCell ref="J7:J9"/>
    <mergeCell ref="K7:K9"/>
    <mergeCell ref="L7:L9"/>
    <mergeCell ref="M7:M9"/>
    <mergeCell ref="A6:T6"/>
    <mergeCell ref="D8:D9"/>
    <mergeCell ref="Q7:Q9"/>
    <mergeCell ref="T7:T9"/>
    <mergeCell ref="N7:N9"/>
    <mergeCell ref="B7:B9"/>
    <mergeCell ref="O7:O9"/>
    <mergeCell ref="P7:P9"/>
    <mergeCell ref="R7:R9"/>
    <mergeCell ref="S7:S9"/>
    <mergeCell ref="E8:E9"/>
    <mergeCell ref="F8:F9"/>
    <mergeCell ref="G8:G9"/>
    <mergeCell ref="C7:C9"/>
    <mergeCell ref="A91:H91"/>
    <mergeCell ref="I91:T91"/>
    <mergeCell ref="I1:T1"/>
    <mergeCell ref="I2:T2"/>
    <mergeCell ref="I3:T3"/>
    <mergeCell ref="I4:T4"/>
    <mergeCell ref="I5:T5"/>
    <mergeCell ref="A1:H1"/>
    <mergeCell ref="A2:H2"/>
    <mergeCell ref="A3:H3"/>
    <mergeCell ref="A5:H5"/>
    <mergeCell ref="A4:H4"/>
    <mergeCell ref="A7:A9"/>
    <mergeCell ref="I7:I9"/>
  </mergeCells>
  <printOptions horizontalCentered="1"/>
  <pageMargins left="0.70866141732283472" right="0.70866141732283472" top="0.74803149606299213" bottom="0.74803149606299213" header="0.31496062992125984" footer="0.31496062992125984"/>
  <pageSetup scale="61" fitToWidth="2" orientation="landscape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60"/>
  <sheetViews>
    <sheetView tabSelected="1" view="pageBreakPreview" zoomScaleNormal="70" zoomScaleSheetLayoutView="100" workbookViewId="0">
      <selection activeCell="A3" sqref="A3:K3"/>
    </sheetView>
  </sheetViews>
  <sheetFormatPr baseColWidth="10" defaultRowHeight="15" x14ac:dyDescent="0.4"/>
  <cols>
    <col min="1" max="1" width="11.81640625" style="88" customWidth="1"/>
    <col min="2" max="2" width="21.81640625" style="88" customWidth="1"/>
    <col min="3" max="3" width="19.81640625" style="88" customWidth="1"/>
    <col min="4" max="4" width="7.6328125" style="88" customWidth="1"/>
    <col min="5" max="5" width="10.90625" style="88" customWidth="1"/>
    <col min="6" max="6" width="18.81640625" style="88" customWidth="1"/>
    <col min="7" max="7" width="23.81640625" style="88" customWidth="1"/>
    <col min="8" max="8" width="26.1796875" style="88" customWidth="1"/>
    <col min="9" max="10" width="25" style="27" customWidth="1"/>
    <col min="11" max="11" width="23.6328125" style="27" customWidth="1"/>
    <col min="12" max="254" width="11.453125" style="27"/>
    <col min="255" max="255" width="11.81640625" style="27" customWidth="1"/>
    <col min="256" max="256" width="46.81640625" style="27" customWidth="1"/>
    <col min="257" max="258" width="16.81640625" style="27" customWidth="1"/>
    <col min="259" max="259" width="36.1796875" style="27" customWidth="1"/>
    <col min="260" max="260" width="25.54296875" style="27" customWidth="1"/>
    <col min="261" max="261" width="1.81640625" style="27" customWidth="1"/>
    <col min="262" max="510" width="11.453125" style="27"/>
    <col min="511" max="511" width="11.81640625" style="27" customWidth="1"/>
    <col min="512" max="512" width="46.81640625" style="27" customWidth="1"/>
    <col min="513" max="514" width="16.81640625" style="27" customWidth="1"/>
    <col min="515" max="515" width="36.1796875" style="27" customWidth="1"/>
    <col min="516" max="516" width="25.54296875" style="27" customWidth="1"/>
    <col min="517" max="517" width="1.81640625" style="27" customWidth="1"/>
    <col min="518" max="766" width="11.453125" style="27"/>
    <col min="767" max="767" width="11.81640625" style="27" customWidth="1"/>
    <col min="768" max="768" width="46.81640625" style="27" customWidth="1"/>
    <col min="769" max="770" width="16.81640625" style="27" customWidth="1"/>
    <col min="771" max="771" width="36.1796875" style="27" customWidth="1"/>
    <col min="772" max="772" width="25.54296875" style="27" customWidth="1"/>
    <col min="773" max="773" width="1.81640625" style="27" customWidth="1"/>
    <col min="774" max="1022" width="11.453125" style="27"/>
    <col min="1023" max="1023" width="11.81640625" style="27" customWidth="1"/>
    <col min="1024" max="1024" width="46.81640625" style="27" customWidth="1"/>
    <col min="1025" max="1026" width="16.81640625" style="27" customWidth="1"/>
    <col min="1027" max="1027" width="36.1796875" style="27" customWidth="1"/>
    <col min="1028" max="1028" width="25.54296875" style="27" customWidth="1"/>
    <col min="1029" max="1029" width="1.81640625" style="27" customWidth="1"/>
    <col min="1030" max="1278" width="11.453125" style="27"/>
    <col min="1279" max="1279" width="11.81640625" style="27" customWidth="1"/>
    <col min="1280" max="1280" width="46.81640625" style="27" customWidth="1"/>
    <col min="1281" max="1282" width="16.81640625" style="27" customWidth="1"/>
    <col min="1283" max="1283" width="36.1796875" style="27" customWidth="1"/>
    <col min="1284" max="1284" width="25.54296875" style="27" customWidth="1"/>
    <col min="1285" max="1285" width="1.81640625" style="27" customWidth="1"/>
    <col min="1286" max="1534" width="11.453125" style="27"/>
    <col min="1535" max="1535" width="11.81640625" style="27" customWidth="1"/>
    <col min="1536" max="1536" width="46.81640625" style="27" customWidth="1"/>
    <col min="1537" max="1538" width="16.81640625" style="27" customWidth="1"/>
    <col min="1539" max="1539" width="36.1796875" style="27" customWidth="1"/>
    <col min="1540" max="1540" width="25.54296875" style="27" customWidth="1"/>
    <col min="1541" max="1541" width="1.81640625" style="27" customWidth="1"/>
    <col min="1542" max="1790" width="11.453125" style="27"/>
    <col min="1791" max="1791" width="11.81640625" style="27" customWidth="1"/>
    <col min="1792" max="1792" width="46.81640625" style="27" customWidth="1"/>
    <col min="1793" max="1794" width="16.81640625" style="27" customWidth="1"/>
    <col min="1795" max="1795" width="36.1796875" style="27" customWidth="1"/>
    <col min="1796" max="1796" width="25.54296875" style="27" customWidth="1"/>
    <col min="1797" max="1797" width="1.81640625" style="27" customWidth="1"/>
    <col min="1798" max="2046" width="11.453125" style="27"/>
    <col min="2047" max="2047" width="11.81640625" style="27" customWidth="1"/>
    <col min="2048" max="2048" width="46.81640625" style="27" customWidth="1"/>
    <col min="2049" max="2050" width="16.81640625" style="27" customWidth="1"/>
    <col min="2051" max="2051" width="36.1796875" style="27" customWidth="1"/>
    <col min="2052" max="2052" width="25.54296875" style="27" customWidth="1"/>
    <col min="2053" max="2053" width="1.81640625" style="27" customWidth="1"/>
    <col min="2054" max="2302" width="11.453125" style="27"/>
    <col min="2303" max="2303" width="11.81640625" style="27" customWidth="1"/>
    <col min="2304" max="2304" width="46.81640625" style="27" customWidth="1"/>
    <col min="2305" max="2306" width="16.81640625" style="27" customWidth="1"/>
    <col min="2307" max="2307" width="36.1796875" style="27" customWidth="1"/>
    <col min="2308" max="2308" width="25.54296875" style="27" customWidth="1"/>
    <col min="2309" max="2309" width="1.81640625" style="27" customWidth="1"/>
    <col min="2310" max="2558" width="11.453125" style="27"/>
    <col min="2559" max="2559" width="11.81640625" style="27" customWidth="1"/>
    <col min="2560" max="2560" width="46.81640625" style="27" customWidth="1"/>
    <col min="2561" max="2562" width="16.81640625" style="27" customWidth="1"/>
    <col min="2563" max="2563" width="36.1796875" style="27" customWidth="1"/>
    <col min="2564" max="2564" width="25.54296875" style="27" customWidth="1"/>
    <col min="2565" max="2565" width="1.81640625" style="27" customWidth="1"/>
    <col min="2566" max="2814" width="11.453125" style="27"/>
    <col min="2815" max="2815" width="11.81640625" style="27" customWidth="1"/>
    <col min="2816" max="2816" width="46.81640625" style="27" customWidth="1"/>
    <col min="2817" max="2818" width="16.81640625" style="27" customWidth="1"/>
    <col min="2819" max="2819" width="36.1796875" style="27" customWidth="1"/>
    <col min="2820" max="2820" width="25.54296875" style="27" customWidth="1"/>
    <col min="2821" max="2821" width="1.81640625" style="27" customWidth="1"/>
    <col min="2822" max="3070" width="11.453125" style="27"/>
    <col min="3071" max="3071" width="11.81640625" style="27" customWidth="1"/>
    <col min="3072" max="3072" width="46.81640625" style="27" customWidth="1"/>
    <col min="3073" max="3074" width="16.81640625" style="27" customWidth="1"/>
    <col min="3075" max="3075" width="36.1796875" style="27" customWidth="1"/>
    <col min="3076" max="3076" width="25.54296875" style="27" customWidth="1"/>
    <col min="3077" max="3077" width="1.81640625" style="27" customWidth="1"/>
    <col min="3078" max="3326" width="11.453125" style="27"/>
    <col min="3327" max="3327" width="11.81640625" style="27" customWidth="1"/>
    <col min="3328" max="3328" width="46.81640625" style="27" customWidth="1"/>
    <col min="3329" max="3330" width="16.81640625" style="27" customWidth="1"/>
    <col min="3331" max="3331" width="36.1796875" style="27" customWidth="1"/>
    <col min="3332" max="3332" width="25.54296875" style="27" customWidth="1"/>
    <col min="3333" max="3333" width="1.81640625" style="27" customWidth="1"/>
    <col min="3334" max="3582" width="11.453125" style="27"/>
    <col min="3583" max="3583" width="11.81640625" style="27" customWidth="1"/>
    <col min="3584" max="3584" width="46.81640625" style="27" customWidth="1"/>
    <col min="3585" max="3586" width="16.81640625" style="27" customWidth="1"/>
    <col min="3587" max="3587" width="36.1796875" style="27" customWidth="1"/>
    <col min="3588" max="3588" width="25.54296875" style="27" customWidth="1"/>
    <col min="3589" max="3589" width="1.81640625" style="27" customWidth="1"/>
    <col min="3590" max="3838" width="11.453125" style="27"/>
    <col min="3839" max="3839" width="11.81640625" style="27" customWidth="1"/>
    <col min="3840" max="3840" width="46.81640625" style="27" customWidth="1"/>
    <col min="3841" max="3842" width="16.81640625" style="27" customWidth="1"/>
    <col min="3843" max="3843" width="36.1796875" style="27" customWidth="1"/>
    <col min="3844" max="3844" width="25.54296875" style="27" customWidth="1"/>
    <col min="3845" max="3845" width="1.81640625" style="27" customWidth="1"/>
    <col min="3846" max="4094" width="11.453125" style="27"/>
    <col min="4095" max="4095" width="11.81640625" style="27" customWidth="1"/>
    <col min="4096" max="4096" width="46.81640625" style="27" customWidth="1"/>
    <col min="4097" max="4098" width="16.81640625" style="27" customWidth="1"/>
    <col min="4099" max="4099" width="36.1796875" style="27" customWidth="1"/>
    <col min="4100" max="4100" width="25.54296875" style="27" customWidth="1"/>
    <col min="4101" max="4101" width="1.81640625" style="27" customWidth="1"/>
    <col min="4102" max="4350" width="11.453125" style="27"/>
    <col min="4351" max="4351" width="11.81640625" style="27" customWidth="1"/>
    <col min="4352" max="4352" width="46.81640625" style="27" customWidth="1"/>
    <col min="4353" max="4354" width="16.81640625" style="27" customWidth="1"/>
    <col min="4355" max="4355" width="36.1796875" style="27" customWidth="1"/>
    <col min="4356" max="4356" width="25.54296875" style="27" customWidth="1"/>
    <col min="4357" max="4357" width="1.81640625" style="27" customWidth="1"/>
    <col min="4358" max="4606" width="11.453125" style="27"/>
    <col min="4607" max="4607" width="11.81640625" style="27" customWidth="1"/>
    <col min="4608" max="4608" width="46.81640625" style="27" customWidth="1"/>
    <col min="4609" max="4610" width="16.81640625" style="27" customWidth="1"/>
    <col min="4611" max="4611" width="36.1796875" style="27" customWidth="1"/>
    <col min="4612" max="4612" width="25.54296875" style="27" customWidth="1"/>
    <col min="4613" max="4613" width="1.81640625" style="27" customWidth="1"/>
    <col min="4614" max="4862" width="11.453125" style="27"/>
    <col min="4863" max="4863" width="11.81640625" style="27" customWidth="1"/>
    <col min="4864" max="4864" width="46.81640625" style="27" customWidth="1"/>
    <col min="4865" max="4866" width="16.81640625" style="27" customWidth="1"/>
    <col min="4867" max="4867" width="36.1796875" style="27" customWidth="1"/>
    <col min="4868" max="4868" width="25.54296875" style="27" customWidth="1"/>
    <col min="4869" max="4869" width="1.81640625" style="27" customWidth="1"/>
    <col min="4870" max="5118" width="11.453125" style="27"/>
    <col min="5119" max="5119" width="11.81640625" style="27" customWidth="1"/>
    <col min="5120" max="5120" width="46.81640625" style="27" customWidth="1"/>
    <col min="5121" max="5122" width="16.81640625" style="27" customWidth="1"/>
    <col min="5123" max="5123" width="36.1796875" style="27" customWidth="1"/>
    <col min="5124" max="5124" width="25.54296875" style="27" customWidth="1"/>
    <col min="5125" max="5125" width="1.81640625" style="27" customWidth="1"/>
    <col min="5126" max="5374" width="11.453125" style="27"/>
    <col min="5375" max="5375" width="11.81640625" style="27" customWidth="1"/>
    <col min="5376" max="5376" width="46.81640625" style="27" customWidth="1"/>
    <col min="5377" max="5378" width="16.81640625" style="27" customWidth="1"/>
    <col min="5379" max="5379" width="36.1796875" style="27" customWidth="1"/>
    <col min="5380" max="5380" width="25.54296875" style="27" customWidth="1"/>
    <col min="5381" max="5381" width="1.81640625" style="27" customWidth="1"/>
    <col min="5382" max="5630" width="11.453125" style="27"/>
    <col min="5631" max="5631" width="11.81640625" style="27" customWidth="1"/>
    <col min="5632" max="5632" width="46.81640625" style="27" customWidth="1"/>
    <col min="5633" max="5634" width="16.81640625" style="27" customWidth="1"/>
    <col min="5635" max="5635" width="36.1796875" style="27" customWidth="1"/>
    <col min="5636" max="5636" width="25.54296875" style="27" customWidth="1"/>
    <col min="5637" max="5637" width="1.81640625" style="27" customWidth="1"/>
    <col min="5638" max="5886" width="11.453125" style="27"/>
    <col min="5887" max="5887" width="11.81640625" style="27" customWidth="1"/>
    <col min="5888" max="5888" width="46.81640625" style="27" customWidth="1"/>
    <col min="5889" max="5890" width="16.81640625" style="27" customWidth="1"/>
    <col min="5891" max="5891" width="36.1796875" style="27" customWidth="1"/>
    <col min="5892" max="5892" width="25.54296875" style="27" customWidth="1"/>
    <col min="5893" max="5893" width="1.81640625" style="27" customWidth="1"/>
    <col min="5894" max="6142" width="11.453125" style="27"/>
    <col min="6143" max="6143" width="11.81640625" style="27" customWidth="1"/>
    <col min="6144" max="6144" width="46.81640625" style="27" customWidth="1"/>
    <col min="6145" max="6146" width="16.81640625" style="27" customWidth="1"/>
    <col min="6147" max="6147" width="36.1796875" style="27" customWidth="1"/>
    <col min="6148" max="6148" width="25.54296875" style="27" customWidth="1"/>
    <col min="6149" max="6149" width="1.81640625" style="27" customWidth="1"/>
    <col min="6150" max="6398" width="11.453125" style="27"/>
    <col min="6399" max="6399" width="11.81640625" style="27" customWidth="1"/>
    <col min="6400" max="6400" width="46.81640625" style="27" customWidth="1"/>
    <col min="6401" max="6402" width="16.81640625" style="27" customWidth="1"/>
    <col min="6403" max="6403" width="36.1796875" style="27" customWidth="1"/>
    <col min="6404" max="6404" width="25.54296875" style="27" customWidth="1"/>
    <col min="6405" max="6405" width="1.81640625" style="27" customWidth="1"/>
    <col min="6406" max="6654" width="11.453125" style="27"/>
    <col min="6655" max="6655" width="11.81640625" style="27" customWidth="1"/>
    <col min="6656" max="6656" width="46.81640625" style="27" customWidth="1"/>
    <col min="6657" max="6658" width="16.81640625" style="27" customWidth="1"/>
    <col min="6659" max="6659" width="36.1796875" style="27" customWidth="1"/>
    <col min="6660" max="6660" width="25.54296875" style="27" customWidth="1"/>
    <col min="6661" max="6661" width="1.81640625" style="27" customWidth="1"/>
    <col min="6662" max="6910" width="11.453125" style="27"/>
    <col min="6911" max="6911" width="11.81640625" style="27" customWidth="1"/>
    <col min="6912" max="6912" width="46.81640625" style="27" customWidth="1"/>
    <col min="6913" max="6914" width="16.81640625" style="27" customWidth="1"/>
    <col min="6915" max="6915" width="36.1796875" style="27" customWidth="1"/>
    <col min="6916" max="6916" width="25.54296875" style="27" customWidth="1"/>
    <col min="6917" max="6917" width="1.81640625" style="27" customWidth="1"/>
    <col min="6918" max="7166" width="11.453125" style="27"/>
    <col min="7167" max="7167" width="11.81640625" style="27" customWidth="1"/>
    <col min="7168" max="7168" width="46.81640625" style="27" customWidth="1"/>
    <col min="7169" max="7170" width="16.81640625" style="27" customWidth="1"/>
    <col min="7171" max="7171" width="36.1796875" style="27" customWidth="1"/>
    <col min="7172" max="7172" width="25.54296875" style="27" customWidth="1"/>
    <col min="7173" max="7173" width="1.81640625" style="27" customWidth="1"/>
    <col min="7174" max="7422" width="11.453125" style="27"/>
    <col min="7423" max="7423" width="11.81640625" style="27" customWidth="1"/>
    <col min="7424" max="7424" width="46.81640625" style="27" customWidth="1"/>
    <col min="7425" max="7426" width="16.81640625" style="27" customWidth="1"/>
    <col min="7427" max="7427" width="36.1796875" style="27" customWidth="1"/>
    <col min="7428" max="7428" width="25.54296875" style="27" customWidth="1"/>
    <col min="7429" max="7429" width="1.81640625" style="27" customWidth="1"/>
    <col min="7430" max="7678" width="11.453125" style="27"/>
    <col min="7679" max="7679" width="11.81640625" style="27" customWidth="1"/>
    <col min="7680" max="7680" width="46.81640625" style="27" customWidth="1"/>
    <col min="7681" max="7682" width="16.81640625" style="27" customWidth="1"/>
    <col min="7683" max="7683" width="36.1796875" style="27" customWidth="1"/>
    <col min="7684" max="7684" width="25.54296875" style="27" customWidth="1"/>
    <col min="7685" max="7685" width="1.81640625" style="27" customWidth="1"/>
    <col min="7686" max="7934" width="11.453125" style="27"/>
    <col min="7935" max="7935" width="11.81640625" style="27" customWidth="1"/>
    <col min="7936" max="7936" width="46.81640625" style="27" customWidth="1"/>
    <col min="7937" max="7938" width="16.81640625" style="27" customWidth="1"/>
    <col min="7939" max="7939" width="36.1796875" style="27" customWidth="1"/>
    <col min="7940" max="7940" width="25.54296875" style="27" customWidth="1"/>
    <col min="7941" max="7941" width="1.81640625" style="27" customWidth="1"/>
    <col min="7942" max="8190" width="11.453125" style="27"/>
    <col min="8191" max="8191" width="11.81640625" style="27" customWidth="1"/>
    <col min="8192" max="8192" width="46.81640625" style="27" customWidth="1"/>
    <col min="8193" max="8194" width="16.81640625" style="27" customWidth="1"/>
    <col min="8195" max="8195" width="36.1796875" style="27" customWidth="1"/>
    <col min="8196" max="8196" width="25.54296875" style="27" customWidth="1"/>
    <col min="8197" max="8197" width="1.81640625" style="27" customWidth="1"/>
    <col min="8198" max="8446" width="11.453125" style="27"/>
    <col min="8447" max="8447" width="11.81640625" style="27" customWidth="1"/>
    <col min="8448" max="8448" width="46.81640625" style="27" customWidth="1"/>
    <col min="8449" max="8450" width="16.81640625" style="27" customWidth="1"/>
    <col min="8451" max="8451" width="36.1796875" style="27" customWidth="1"/>
    <col min="8452" max="8452" width="25.54296875" style="27" customWidth="1"/>
    <col min="8453" max="8453" width="1.81640625" style="27" customWidth="1"/>
    <col min="8454" max="8702" width="11.453125" style="27"/>
    <col min="8703" max="8703" width="11.81640625" style="27" customWidth="1"/>
    <col min="8704" max="8704" width="46.81640625" style="27" customWidth="1"/>
    <col min="8705" max="8706" width="16.81640625" style="27" customWidth="1"/>
    <col min="8707" max="8707" width="36.1796875" style="27" customWidth="1"/>
    <col min="8708" max="8708" width="25.54296875" style="27" customWidth="1"/>
    <col min="8709" max="8709" width="1.81640625" style="27" customWidth="1"/>
    <col min="8710" max="8958" width="11.453125" style="27"/>
    <col min="8959" max="8959" width="11.81640625" style="27" customWidth="1"/>
    <col min="8960" max="8960" width="46.81640625" style="27" customWidth="1"/>
    <col min="8961" max="8962" width="16.81640625" style="27" customWidth="1"/>
    <col min="8963" max="8963" width="36.1796875" style="27" customWidth="1"/>
    <col min="8964" max="8964" width="25.54296875" style="27" customWidth="1"/>
    <col min="8965" max="8965" width="1.81640625" style="27" customWidth="1"/>
    <col min="8966" max="9214" width="11.453125" style="27"/>
    <col min="9215" max="9215" width="11.81640625" style="27" customWidth="1"/>
    <col min="9216" max="9216" width="46.81640625" style="27" customWidth="1"/>
    <col min="9217" max="9218" width="16.81640625" style="27" customWidth="1"/>
    <col min="9219" max="9219" width="36.1796875" style="27" customWidth="1"/>
    <col min="9220" max="9220" width="25.54296875" style="27" customWidth="1"/>
    <col min="9221" max="9221" width="1.81640625" style="27" customWidth="1"/>
    <col min="9222" max="9470" width="11.453125" style="27"/>
    <col min="9471" max="9471" width="11.81640625" style="27" customWidth="1"/>
    <col min="9472" max="9472" width="46.81640625" style="27" customWidth="1"/>
    <col min="9473" max="9474" width="16.81640625" style="27" customWidth="1"/>
    <col min="9475" max="9475" width="36.1796875" style="27" customWidth="1"/>
    <col min="9476" max="9476" width="25.54296875" style="27" customWidth="1"/>
    <col min="9477" max="9477" width="1.81640625" style="27" customWidth="1"/>
    <col min="9478" max="9726" width="11.453125" style="27"/>
    <col min="9727" max="9727" width="11.81640625" style="27" customWidth="1"/>
    <col min="9728" max="9728" width="46.81640625" style="27" customWidth="1"/>
    <col min="9729" max="9730" width="16.81640625" style="27" customWidth="1"/>
    <col min="9731" max="9731" width="36.1796875" style="27" customWidth="1"/>
    <col min="9732" max="9732" width="25.54296875" style="27" customWidth="1"/>
    <col min="9733" max="9733" width="1.81640625" style="27" customWidth="1"/>
    <col min="9734" max="9982" width="11.453125" style="27"/>
    <col min="9983" max="9983" width="11.81640625" style="27" customWidth="1"/>
    <col min="9984" max="9984" width="46.81640625" style="27" customWidth="1"/>
    <col min="9985" max="9986" width="16.81640625" style="27" customWidth="1"/>
    <col min="9987" max="9987" width="36.1796875" style="27" customWidth="1"/>
    <col min="9988" max="9988" width="25.54296875" style="27" customWidth="1"/>
    <col min="9989" max="9989" width="1.81640625" style="27" customWidth="1"/>
    <col min="9990" max="10238" width="11.453125" style="27"/>
    <col min="10239" max="10239" width="11.81640625" style="27" customWidth="1"/>
    <col min="10240" max="10240" width="46.81640625" style="27" customWidth="1"/>
    <col min="10241" max="10242" width="16.81640625" style="27" customWidth="1"/>
    <col min="10243" max="10243" width="36.1796875" style="27" customWidth="1"/>
    <col min="10244" max="10244" width="25.54296875" style="27" customWidth="1"/>
    <col min="10245" max="10245" width="1.81640625" style="27" customWidth="1"/>
    <col min="10246" max="10494" width="11.453125" style="27"/>
    <col min="10495" max="10495" width="11.81640625" style="27" customWidth="1"/>
    <col min="10496" max="10496" width="46.81640625" style="27" customWidth="1"/>
    <col min="10497" max="10498" width="16.81640625" style="27" customWidth="1"/>
    <col min="10499" max="10499" width="36.1796875" style="27" customWidth="1"/>
    <col min="10500" max="10500" width="25.54296875" style="27" customWidth="1"/>
    <col min="10501" max="10501" width="1.81640625" style="27" customWidth="1"/>
    <col min="10502" max="10750" width="11.453125" style="27"/>
    <col min="10751" max="10751" width="11.81640625" style="27" customWidth="1"/>
    <col min="10752" max="10752" width="46.81640625" style="27" customWidth="1"/>
    <col min="10753" max="10754" width="16.81640625" style="27" customWidth="1"/>
    <col min="10755" max="10755" width="36.1796875" style="27" customWidth="1"/>
    <col min="10756" max="10756" width="25.54296875" style="27" customWidth="1"/>
    <col min="10757" max="10757" width="1.81640625" style="27" customWidth="1"/>
    <col min="10758" max="11006" width="11.453125" style="27"/>
    <col min="11007" max="11007" width="11.81640625" style="27" customWidth="1"/>
    <col min="11008" max="11008" width="46.81640625" style="27" customWidth="1"/>
    <col min="11009" max="11010" width="16.81640625" style="27" customWidth="1"/>
    <col min="11011" max="11011" width="36.1796875" style="27" customWidth="1"/>
    <col min="11012" max="11012" width="25.54296875" style="27" customWidth="1"/>
    <col min="11013" max="11013" width="1.81640625" style="27" customWidth="1"/>
    <col min="11014" max="11262" width="11.453125" style="27"/>
    <col min="11263" max="11263" width="11.81640625" style="27" customWidth="1"/>
    <col min="11264" max="11264" width="46.81640625" style="27" customWidth="1"/>
    <col min="11265" max="11266" width="16.81640625" style="27" customWidth="1"/>
    <col min="11267" max="11267" width="36.1796875" style="27" customWidth="1"/>
    <col min="11268" max="11268" width="25.54296875" style="27" customWidth="1"/>
    <col min="11269" max="11269" width="1.81640625" style="27" customWidth="1"/>
    <col min="11270" max="11518" width="11.453125" style="27"/>
    <col min="11519" max="11519" width="11.81640625" style="27" customWidth="1"/>
    <col min="11520" max="11520" width="46.81640625" style="27" customWidth="1"/>
    <col min="11521" max="11522" width="16.81640625" style="27" customWidth="1"/>
    <col min="11523" max="11523" width="36.1796875" style="27" customWidth="1"/>
    <col min="11524" max="11524" width="25.54296875" style="27" customWidth="1"/>
    <col min="11525" max="11525" width="1.81640625" style="27" customWidth="1"/>
    <col min="11526" max="11774" width="11.453125" style="27"/>
    <col min="11775" max="11775" width="11.81640625" style="27" customWidth="1"/>
    <col min="11776" max="11776" width="46.81640625" style="27" customWidth="1"/>
    <col min="11777" max="11778" width="16.81640625" style="27" customWidth="1"/>
    <col min="11779" max="11779" width="36.1796875" style="27" customWidth="1"/>
    <col min="11780" max="11780" width="25.54296875" style="27" customWidth="1"/>
    <col min="11781" max="11781" width="1.81640625" style="27" customWidth="1"/>
    <col min="11782" max="12030" width="11.453125" style="27"/>
    <col min="12031" max="12031" width="11.81640625" style="27" customWidth="1"/>
    <col min="12032" max="12032" width="46.81640625" style="27" customWidth="1"/>
    <col min="12033" max="12034" width="16.81640625" style="27" customWidth="1"/>
    <col min="12035" max="12035" width="36.1796875" style="27" customWidth="1"/>
    <col min="12036" max="12036" width="25.54296875" style="27" customWidth="1"/>
    <col min="12037" max="12037" width="1.81640625" style="27" customWidth="1"/>
    <col min="12038" max="12286" width="11.453125" style="27"/>
    <col min="12287" max="12287" width="11.81640625" style="27" customWidth="1"/>
    <col min="12288" max="12288" width="46.81640625" style="27" customWidth="1"/>
    <col min="12289" max="12290" width="16.81640625" style="27" customWidth="1"/>
    <col min="12291" max="12291" width="36.1796875" style="27" customWidth="1"/>
    <col min="12292" max="12292" width="25.54296875" style="27" customWidth="1"/>
    <col min="12293" max="12293" width="1.81640625" style="27" customWidth="1"/>
    <col min="12294" max="12542" width="11.453125" style="27"/>
    <col min="12543" max="12543" width="11.81640625" style="27" customWidth="1"/>
    <col min="12544" max="12544" width="46.81640625" style="27" customWidth="1"/>
    <col min="12545" max="12546" width="16.81640625" style="27" customWidth="1"/>
    <col min="12547" max="12547" width="36.1796875" style="27" customWidth="1"/>
    <col min="12548" max="12548" width="25.54296875" style="27" customWidth="1"/>
    <col min="12549" max="12549" width="1.81640625" style="27" customWidth="1"/>
    <col min="12550" max="12798" width="11.453125" style="27"/>
    <col min="12799" max="12799" width="11.81640625" style="27" customWidth="1"/>
    <col min="12800" max="12800" width="46.81640625" style="27" customWidth="1"/>
    <col min="12801" max="12802" width="16.81640625" style="27" customWidth="1"/>
    <col min="12803" max="12803" width="36.1796875" style="27" customWidth="1"/>
    <col min="12804" max="12804" width="25.54296875" style="27" customWidth="1"/>
    <col min="12805" max="12805" width="1.81640625" style="27" customWidth="1"/>
    <col min="12806" max="13054" width="11.453125" style="27"/>
    <col min="13055" max="13055" width="11.81640625" style="27" customWidth="1"/>
    <col min="13056" max="13056" width="46.81640625" style="27" customWidth="1"/>
    <col min="13057" max="13058" width="16.81640625" style="27" customWidth="1"/>
    <col min="13059" max="13059" width="36.1796875" style="27" customWidth="1"/>
    <col min="13060" max="13060" width="25.54296875" style="27" customWidth="1"/>
    <col min="13061" max="13061" width="1.81640625" style="27" customWidth="1"/>
    <col min="13062" max="13310" width="11.453125" style="27"/>
    <col min="13311" max="13311" width="11.81640625" style="27" customWidth="1"/>
    <col min="13312" max="13312" width="46.81640625" style="27" customWidth="1"/>
    <col min="13313" max="13314" width="16.81640625" style="27" customWidth="1"/>
    <col min="13315" max="13315" width="36.1796875" style="27" customWidth="1"/>
    <col min="13316" max="13316" width="25.54296875" style="27" customWidth="1"/>
    <col min="13317" max="13317" width="1.81640625" style="27" customWidth="1"/>
    <col min="13318" max="13566" width="11.453125" style="27"/>
    <col min="13567" max="13567" width="11.81640625" style="27" customWidth="1"/>
    <col min="13568" max="13568" width="46.81640625" style="27" customWidth="1"/>
    <col min="13569" max="13570" width="16.81640625" style="27" customWidth="1"/>
    <col min="13571" max="13571" width="36.1796875" style="27" customWidth="1"/>
    <col min="13572" max="13572" width="25.54296875" style="27" customWidth="1"/>
    <col min="13573" max="13573" width="1.81640625" style="27" customWidth="1"/>
    <col min="13574" max="13822" width="11.453125" style="27"/>
    <col min="13823" max="13823" width="11.81640625" style="27" customWidth="1"/>
    <col min="13824" max="13824" width="46.81640625" style="27" customWidth="1"/>
    <col min="13825" max="13826" width="16.81640625" style="27" customWidth="1"/>
    <col min="13827" max="13827" width="36.1796875" style="27" customWidth="1"/>
    <col min="13828" max="13828" width="25.54296875" style="27" customWidth="1"/>
    <col min="13829" max="13829" width="1.81640625" style="27" customWidth="1"/>
    <col min="13830" max="14078" width="11.453125" style="27"/>
    <col min="14079" max="14079" width="11.81640625" style="27" customWidth="1"/>
    <col min="14080" max="14080" width="46.81640625" style="27" customWidth="1"/>
    <col min="14081" max="14082" width="16.81640625" style="27" customWidth="1"/>
    <col min="14083" max="14083" width="36.1796875" style="27" customWidth="1"/>
    <col min="14084" max="14084" width="25.54296875" style="27" customWidth="1"/>
    <col min="14085" max="14085" width="1.81640625" style="27" customWidth="1"/>
    <col min="14086" max="14334" width="11.453125" style="27"/>
    <col min="14335" max="14335" width="11.81640625" style="27" customWidth="1"/>
    <col min="14336" max="14336" width="46.81640625" style="27" customWidth="1"/>
    <col min="14337" max="14338" width="16.81640625" style="27" customWidth="1"/>
    <col min="14339" max="14339" width="36.1796875" style="27" customWidth="1"/>
    <col min="14340" max="14340" width="25.54296875" style="27" customWidth="1"/>
    <col min="14341" max="14341" width="1.81640625" style="27" customWidth="1"/>
    <col min="14342" max="14590" width="11.453125" style="27"/>
    <col min="14591" max="14591" width="11.81640625" style="27" customWidth="1"/>
    <col min="14592" max="14592" width="46.81640625" style="27" customWidth="1"/>
    <col min="14593" max="14594" width="16.81640625" style="27" customWidth="1"/>
    <col min="14595" max="14595" width="36.1796875" style="27" customWidth="1"/>
    <col min="14596" max="14596" width="25.54296875" style="27" customWidth="1"/>
    <col min="14597" max="14597" width="1.81640625" style="27" customWidth="1"/>
    <col min="14598" max="14846" width="11.453125" style="27"/>
    <col min="14847" max="14847" width="11.81640625" style="27" customWidth="1"/>
    <col min="14848" max="14848" width="46.81640625" style="27" customWidth="1"/>
    <col min="14849" max="14850" width="16.81640625" style="27" customWidth="1"/>
    <col min="14851" max="14851" width="36.1796875" style="27" customWidth="1"/>
    <col min="14852" max="14852" width="25.54296875" style="27" customWidth="1"/>
    <col min="14853" max="14853" width="1.81640625" style="27" customWidth="1"/>
    <col min="14854" max="15102" width="11.453125" style="27"/>
    <col min="15103" max="15103" width="11.81640625" style="27" customWidth="1"/>
    <col min="15104" max="15104" width="46.81640625" style="27" customWidth="1"/>
    <col min="15105" max="15106" width="16.81640625" style="27" customWidth="1"/>
    <col min="15107" max="15107" width="36.1796875" style="27" customWidth="1"/>
    <col min="15108" max="15108" width="25.54296875" style="27" customWidth="1"/>
    <col min="15109" max="15109" width="1.81640625" style="27" customWidth="1"/>
    <col min="15110" max="15358" width="11.453125" style="27"/>
    <col min="15359" max="15359" width="11.81640625" style="27" customWidth="1"/>
    <col min="15360" max="15360" width="46.81640625" style="27" customWidth="1"/>
    <col min="15361" max="15362" width="16.81640625" style="27" customWidth="1"/>
    <col min="15363" max="15363" width="36.1796875" style="27" customWidth="1"/>
    <col min="15364" max="15364" width="25.54296875" style="27" customWidth="1"/>
    <col min="15365" max="15365" width="1.81640625" style="27" customWidth="1"/>
    <col min="15366" max="15614" width="11.453125" style="27"/>
    <col min="15615" max="15615" width="11.81640625" style="27" customWidth="1"/>
    <col min="15616" max="15616" width="46.81640625" style="27" customWidth="1"/>
    <col min="15617" max="15618" width="16.81640625" style="27" customWidth="1"/>
    <col min="15619" max="15619" width="36.1796875" style="27" customWidth="1"/>
    <col min="15620" max="15620" width="25.54296875" style="27" customWidth="1"/>
    <col min="15621" max="15621" width="1.81640625" style="27" customWidth="1"/>
    <col min="15622" max="15870" width="11.453125" style="27"/>
    <col min="15871" max="15871" width="11.81640625" style="27" customWidth="1"/>
    <col min="15872" max="15872" width="46.81640625" style="27" customWidth="1"/>
    <col min="15873" max="15874" width="16.81640625" style="27" customWidth="1"/>
    <col min="15875" max="15875" width="36.1796875" style="27" customWidth="1"/>
    <col min="15876" max="15876" width="25.54296875" style="27" customWidth="1"/>
    <col min="15877" max="15877" width="1.81640625" style="27" customWidth="1"/>
    <col min="15878" max="16126" width="11.453125" style="27"/>
    <col min="16127" max="16127" width="11.81640625" style="27" customWidth="1"/>
    <col min="16128" max="16128" width="46.81640625" style="27" customWidth="1"/>
    <col min="16129" max="16130" width="16.81640625" style="27" customWidth="1"/>
    <col min="16131" max="16131" width="36.1796875" style="27" customWidth="1"/>
    <col min="16132" max="16132" width="25.54296875" style="27" customWidth="1"/>
    <col min="16133" max="16133" width="1.81640625" style="27" customWidth="1"/>
    <col min="16134" max="16384" width="11.453125" style="27"/>
  </cols>
  <sheetData>
    <row r="1" spans="1:11" s="24" customFormat="1" ht="27" customHeight="1" x14ac:dyDescent="0.5">
      <c r="A1" s="140" t="s">
        <v>79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s="25" customFormat="1" ht="16.5" x14ac:dyDescent="0.45">
      <c r="A2" s="140" t="s">
        <v>119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s="26" customFormat="1" ht="18" customHeight="1" x14ac:dyDescent="0.45">
      <c r="A3" s="140" t="s">
        <v>68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s="25" customFormat="1" ht="16.25" customHeight="1" x14ac:dyDescent="0.45">
      <c r="A4" s="140" t="s">
        <v>54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ht="9" customHeight="1" x14ac:dyDescent="0.5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11" ht="15.75" customHeight="1" x14ac:dyDescent="0.45">
      <c r="A6" s="140" t="s">
        <v>115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</row>
    <row r="7" spans="1:11" s="26" customFormat="1" ht="32.25" customHeight="1" x14ac:dyDescent="0.35">
      <c r="A7" s="135" t="s">
        <v>54</v>
      </c>
      <c r="B7" s="135"/>
      <c r="C7" s="135"/>
      <c r="D7" s="135"/>
      <c r="E7" s="135"/>
      <c r="F7" s="128" t="s">
        <v>0</v>
      </c>
      <c r="G7" s="81" t="s">
        <v>64</v>
      </c>
      <c r="H7" s="81" t="s">
        <v>65</v>
      </c>
      <c r="I7" s="13" t="s">
        <v>66</v>
      </c>
      <c r="J7" s="112" t="s">
        <v>67</v>
      </c>
      <c r="K7" s="13" t="s">
        <v>116</v>
      </c>
    </row>
    <row r="8" spans="1:11" s="26" customFormat="1" ht="32.25" customHeight="1" x14ac:dyDescent="0.35">
      <c r="A8" s="135"/>
      <c r="B8" s="135"/>
      <c r="C8" s="135"/>
      <c r="D8" s="135"/>
      <c r="E8" s="135"/>
      <c r="F8" s="129"/>
      <c r="G8" s="126" t="s">
        <v>106</v>
      </c>
      <c r="H8" s="126" t="s">
        <v>107</v>
      </c>
      <c r="I8" s="126" t="s">
        <v>112</v>
      </c>
      <c r="J8" s="126" t="s">
        <v>118</v>
      </c>
      <c r="K8" s="126" t="s">
        <v>117</v>
      </c>
    </row>
    <row r="9" spans="1:11" s="26" customFormat="1" ht="32.25" customHeight="1" x14ac:dyDescent="0.35">
      <c r="A9" s="135"/>
      <c r="B9" s="135"/>
      <c r="C9" s="135"/>
      <c r="D9" s="135"/>
      <c r="E9" s="135"/>
      <c r="F9" s="130"/>
      <c r="G9" s="126"/>
      <c r="H9" s="126"/>
      <c r="I9" s="126"/>
      <c r="J9" s="126"/>
      <c r="K9" s="126"/>
    </row>
    <row r="10" spans="1:11" s="24" customFormat="1" ht="18.75" customHeight="1" x14ac:dyDescent="0.5">
      <c r="A10" s="136" t="s">
        <v>80</v>
      </c>
      <c r="B10" s="136"/>
      <c r="C10" s="136"/>
      <c r="D10" s="136"/>
      <c r="E10" s="136"/>
      <c r="F10" s="37">
        <f>SUM(F11:F20)</f>
        <v>81081057</v>
      </c>
      <c r="G10" s="37">
        <f t="shared" ref="G10:K10" si="0">SUM(G11:G20)</f>
        <v>81081057</v>
      </c>
      <c r="H10" s="37">
        <f t="shared" si="0"/>
        <v>82071187</v>
      </c>
      <c r="I10" s="37">
        <f t="shared" si="0"/>
        <v>82071187</v>
      </c>
      <c r="J10" s="114">
        <f t="shared" si="0"/>
        <v>82071187</v>
      </c>
      <c r="K10" s="37">
        <f t="shared" si="0"/>
        <v>80965933.349999994</v>
      </c>
    </row>
    <row r="11" spans="1:11" s="47" customFormat="1" x14ac:dyDescent="0.4">
      <c r="A11" s="46">
        <v>113001</v>
      </c>
      <c r="B11" s="137" t="s">
        <v>82</v>
      </c>
      <c r="C11" s="137"/>
      <c r="D11" s="137"/>
      <c r="E11" s="137"/>
      <c r="F11" s="42">
        <v>51093113.039999999</v>
      </c>
      <c r="G11" s="84">
        <v>51093113.039999999</v>
      </c>
      <c r="H11" s="84">
        <v>51093113.039999999</v>
      </c>
      <c r="I11" s="48">
        <v>51093113.039999999</v>
      </c>
      <c r="J11" s="48">
        <v>51093113.039999999</v>
      </c>
      <c r="K11" s="48">
        <v>50362277.850000001</v>
      </c>
    </row>
    <row r="12" spans="1:11" s="47" customFormat="1" x14ac:dyDescent="0.4">
      <c r="A12" s="46">
        <v>121001</v>
      </c>
      <c r="B12" s="132" t="s">
        <v>83</v>
      </c>
      <c r="C12" s="133"/>
      <c r="D12" s="133"/>
      <c r="E12" s="134"/>
      <c r="F12" s="42">
        <v>467576.66000000003</v>
      </c>
      <c r="G12" s="84">
        <v>467576.66000000003</v>
      </c>
      <c r="H12" s="84">
        <v>467576.66000000003</v>
      </c>
      <c r="I12" s="48">
        <v>467576.66000000003</v>
      </c>
      <c r="J12" s="48">
        <v>467576.66000000003</v>
      </c>
      <c r="K12" s="48">
        <v>414730.72000000003</v>
      </c>
    </row>
    <row r="13" spans="1:11" s="47" customFormat="1" x14ac:dyDescent="0.4">
      <c r="A13" s="46">
        <v>131001</v>
      </c>
      <c r="B13" s="132" t="s">
        <v>84</v>
      </c>
      <c r="C13" s="133"/>
      <c r="D13" s="133"/>
      <c r="E13" s="134"/>
      <c r="F13" s="42">
        <v>7981302</v>
      </c>
      <c r="G13" s="84">
        <v>7981302</v>
      </c>
      <c r="H13" s="84">
        <v>7981301.9999999991</v>
      </c>
      <c r="I13" s="48">
        <v>7981302</v>
      </c>
      <c r="J13" s="48">
        <v>7981302</v>
      </c>
      <c r="K13" s="48">
        <v>7776867.0199999996</v>
      </c>
    </row>
    <row r="14" spans="1:11" s="47" customFormat="1" x14ac:dyDescent="0.4">
      <c r="A14" s="46">
        <v>132001</v>
      </c>
      <c r="B14" s="132" t="s">
        <v>85</v>
      </c>
      <c r="C14" s="133"/>
      <c r="D14" s="133"/>
      <c r="E14" s="134"/>
      <c r="F14" s="42">
        <v>3327809.1799999997</v>
      </c>
      <c r="G14" s="84">
        <v>3327809.1799999997</v>
      </c>
      <c r="H14" s="84">
        <v>3327809.1799999997</v>
      </c>
      <c r="I14" s="48">
        <v>3327809.18</v>
      </c>
      <c r="J14" s="48">
        <v>3327809.18</v>
      </c>
      <c r="K14" s="48">
        <v>3370192.98</v>
      </c>
    </row>
    <row r="15" spans="1:11" s="47" customFormat="1" x14ac:dyDescent="0.4">
      <c r="A15" s="46">
        <v>132002</v>
      </c>
      <c r="B15" s="132" t="s">
        <v>86</v>
      </c>
      <c r="C15" s="133"/>
      <c r="D15" s="133"/>
      <c r="E15" s="134"/>
      <c r="F15" s="42">
        <v>7445595.2599999998</v>
      </c>
      <c r="G15" s="84">
        <v>7445595.2599999998</v>
      </c>
      <c r="H15" s="84">
        <v>8435725.2599999998</v>
      </c>
      <c r="I15" s="48">
        <v>8435725.2600000016</v>
      </c>
      <c r="J15" s="48">
        <v>8435725.2600000016</v>
      </c>
      <c r="K15" s="48">
        <v>8433120.2600000016</v>
      </c>
    </row>
    <row r="16" spans="1:11" s="47" customFormat="1" x14ac:dyDescent="0.4">
      <c r="A16" s="46">
        <v>141001</v>
      </c>
      <c r="B16" s="147" t="s">
        <v>87</v>
      </c>
      <c r="C16" s="148"/>
      <c r="D16" s="148"/>
      <c r="E16" s="149"/>
      <c r="F16" s="42">
        <v>4926232.8599999994</v>
      </c>
      <c r="G16" s="84">
        <v>4926232.8599999994</v>
      </c>
      <c r="H16" s="84">
        <v>4926232.8599999994</v>
      </c>
      <c r="I16" s="48">
        <v>4926232.8600000003</v>
      </c>
      <c r="J16" s="48">
        <v>4926232.8600000003</v>
      </c>
      <c r="K16" s="48">
        <v>4842743.34</v>
      </c>
    </row>
    <row r="17" spans="1:13" s="47" customFormat="1" x14ac:dyDescent="0.4">
      <c r="A17" s="46">
        <v>141004</v>
      </c>
      <c r="B17" s="132" t="s">
        <v>88</v>
      </c>
      <c r="C17" s="133"/>
      <c r="D17" s="133"/>
      <c r="E17" s="134"/>
      <c r="F17" s="42">
        <v>1562172</v>
      </c>
      <c r="G17" s="84">
        <v>1562172</v>
      </c>
      <c r="H17" s="84">
        <v>1562172</v>
      </c>
      <c r="I17" s="48">
        <v>1562171.9999999998</v>
      </c>
      <c r="J17" s="48">
        <v>1562171.9999999998</v>
      </c>
      <c r="K17" s="48">
        <v>1538890.5999999996</v>
      </c>
    </row>
    <row r="18" spans="1:13" s="47" customFormat="1" x14ac:dyDescent="0.4">
      <c r="A18" s="46">
        <v>142001</v>
      </c>
      <c r="B18" s="132" t="s">
        <v>89</v>
      </c>
      <c r="C18" s="133"/>
      <c r="D18" s="133"/>
      <c r="E18" s="134"/>
      <c r="F18" s="42">
        <v>2460096</v>
      </c>
      <c r="G18" s="84">
        <v>2460096</v>
      </c>
      <c r="H18" s="84">
        <v>2460096</v>
      </c>
      <c r="I18" s="48">
        <v>2460096</v>
      </c>
      <c r="J18" s="48">
        <v>2460096</v>
      </c>
      <c r="K18" s="48">
        <v>2423349.96</v>
      </c>
    </row>
    <row r="19" spans="1:13" s="47" customFormat="1" x14ac:dyDescent="0.4">
      <c r="A19" s="46">
        <v>143001</v>
      </c>
      <c r="B19" s="132" t="s">
        <v>90</v>
      </c>
      <c r="C19" s="133"/>
      <c r="D19" s="133"/>
      <c r="E19" s="134"/>
      <c r="F19" s="42">
        <v>984108</v>
      </c>
      <c r="G19" s="84">
        <v>984108</v>
      </c>
      <c r="H19" s="84">
        <v>984108</v>
      </c>
      <c r="I19" s="48">
        <v>984108.00000000012</v>
      </c>
      <c r="J19" s="48">
        <v>984108.00000000012</v>
      </c>
      <c r="K19" s="48">
        <v>969414.62000000023</v>
      </c>
    </row>
    <row r="20" spans="1:13" s="28" customFormat="1" x14ac:dyDescent="0.4">
      <c r="A20" s="83">
        <v>159002</v>
      </c>
      <c r="B20" s="138" t="s">
        <v>91</v>
      </c>
      <c r="C20" s="138"/>
      <c r="D20" s="138"/>
      <c r="E20" s="138"/>
      <c r="F20" s="38">
        <v>833052</v>
      </c>
      <c r="G20" s="85">
        <v>833052</v>
      </c>
      <c r="H20" s="84">
        <v>833052</v>
      </c>
      <c r="I20" s="48">
        <v>833052</v>
      </c>
      <c r="J20" s="48">
        <v>833052</v>
      </c>
      <c r="K20" s="48">
        <v>834346</v>
      </c>
      <c r="M20" s="47"/>
    </row>
    <row r="21" spans="1:13" s="41" customFormat="1" ht="14" x14ac:dyDescent="0.35">
      <c r="A21" s="139" t="s">
        <v>55</v>
      </c>
      <c r="B21" s="139"/>
      <c r="C21" s="139"/>
      <c r="D21" s="139"/>
      <c r="E21" s="139"/>
      <c r="F21" s="40">
        <f>SUM(F22:F34)</f>
        <v>7306920.5999999996</v>
      </c>
      <c r="G21" s="49">
        <f t="shared" ref="G21:K21" si="1">SUM(G22:G34)</f>
        <v>7306920.5999999996</v>
      </c>
      <c r="H21" s="49">
        <f t="shared" si="1"/>
        <v>7901349.6600000001</v>
      </c>
      <c r="I21" s="49">
        <f t="shared" si="1"/>
        <v>7829676.3900000006</v>
      </c>
      <c r="J21" s="49">
        <f t="shared" si="1"/>
        <v>11489676.389999999</v>
      </c>
      <c r="K21" s="49">
        <f t="shared" si="1"/>
        <v>8914579.9699999988</v>
      </c>
    </row>
    <row r="22" spans="1:13" s="47" customFormat="1" x14ac:dyDescent="0.4">
      <c r="A22" s="46">
        <v>311001</v>
      </c>
      <c r="B22" s="137" t="s">
        <v>92</v>
      </c>
      <c r="C22" s="137"/>
      <c r="D22" s="137"/>
      <c r="E22" s="137"/>
      <c r="F22" s="84">
        <v>898987.6</v>
      </c>
      <c r="G22" s="84">
        <v>898987.6</v>
      </c>
      <c r="H22" s="84">
        <v>1438987.6</v>
      </c>
      <c r="I22" s="48">
        <v>1410016.46</v>
      </c>
      <c r="J22" s="48">
        <v>4910016.46</v>
      </c>
      <c r="K22" s="48">
        <v>1347149</v>
      </c>
      <c r="L22" s="41"/>
    </row>
    <row r="23" spans="1:13" s="43" customFormat="1" x14ac:dyDescent="0.4">
      <c r="A23" s="46">
        <v>313001</v>
      </c>
      <c r="B23" s="132" t="s">
        <v>93</v>
      </c>
      <c r="C23" s="133"/>
      <c r="D23" s="133"/>
      <c r="E23" s="134"/>
      <c r="F23" s="84">
        <v>123361</v>
      </c>
      <c r="G23" s="84">
        <v>123361</v>
      </c>
      <c r="H23" s="84">
        <v>135493</v>
      </c>
      <c r="I23" s="48">
        <v>136711</v>
      </c>
      <c r="J23" s="48">
        <v>136711</v>
      </c>
      <c r="K23" s="48">
        <v>136711</v>
      </c>
      <c r="L23" s="47"/>
      <c r="M23" s="47"/>
    </row>
    <row r="24" spans="1:13" s="43" customFormat="1" x14ac:dyDescent="0.4">
      <c r="A24" s="46">
        <v>334001</v>
      </c>
      <c r="B24" s="132" t="s">
        <v>94</v>
      </c>
      <c r="C24" s="133"/>
      <c r="D24" s="133"/>
      <c r="E24" s="134"/>
      <c r="F24" s="84">
        <v>329700</v>
      </c>
      <c r="G24" s="84">
        <v>329700</v>
      </c>
      <c r="H24" s="84">
        <v>335238.06</v>
      </c>
      <c r="I24" s="48">
        <v>337238.06</v>
      </c>
      <c r="J24" s="48">
        <v>427238.06</v>
      </c>
      <c r="K24" s="48">
        <v>390643.06</v>
      </c>
      <c r="M24" s="47"/>
    </row>
    <row r="25" spans="1:13" s="43" customFormat="1" x14ac:dyDescent="0.4">
      <c r="A25" s="46">
        <v>339001</v>
      </c>
      <c r="B25" s="132" t="s">
        <v>95</v>
      </c>
      <c r="C25" s="133"/>
      <c r="D25" s="133"/>
      <c r="E25" s="134"/>
      <c r="F25" s="84">
        <v>166000</v>
      </c>
      <c r="G25" s="84">
        <v>166000</v>
      </c>
      <c r="H25" s="84">
        <v>211396.06</v>
      </c>
      <c r="I25" s="48">
        <v>213975.41</v>
      </c>
      <c r="J25" s="48">
        <v>283975.41000000003</v>
      </c>
      <c r="K25" s="48">
        <v>226991.13</v>
      </c>
      <c r="M25" s="47"/>
    </row>
    <row r="26" spans="1:13" s="43" customFormat="1" x14ac:dyDescent="0.4">
      <c r="A26" s="46">
        <v>341001</v>
      </c>
      <c r="B26" s="137" t="s">
        <v>97</v>
      </c>
      <c r="C26" s="137"/>
      <c r="D26" s="137"/>
      <c r="E26" s="137"/>
      <c r="F26" s="84">
        <v>35000</v>
      </c>
      <c r="G26" s="84">
        <v>35000</v>
      </c>
      <c r="H26" s="84">
        <v>35000</v>
      </c>
      <c r="I26" s="48">
        <v>21207.599999999999</v>
      </c>
      <c r="J26" s="48">
        <v>21207.599999999999</v>
      </c>
      <c r="K26" s="48">
        <v>0</v>
      </c>
      <c r="M26" s="47"/>
    </row>
    <row r="27" spans="1:13" s="43" customFormat="1" x14ac:dyDescent="0.4">
      <c r="A27" s="46">
        <v>361002</v>
      </c>
      <c r="B27" s="132" t="s">
        <v>96</v>
      </c>
      <c r="C27" s="133"/>
      <c r="D27" s="133"/>
      <c r="E27" s="134"/>
      <c r="F27" s="84">
        <v>26454</v>
      </c>
      <c r="G27" s="84">
        <v>26454</v>
      </c>
      <c r="H27" s="84">
        <v>26454</v>
      </c>
      <c r="I27" s="48">
        <v>26454</v>
      </c>
      <c r="J27" s="48">
        <v>26454</v>
      </c>
      <c r="K27" s="48">
        <v>26454</v>
      </c>
      <c r="M27" s="47"/>
    </row>
    <row r="28" spans="1:13" s="43" customFormat="1" x14ac:dyDescent="0.4">
      <c r="A28" s="46">
        <v>372001</v>
      </c>
      <c r="B28" s="132" t="s">
        <v>98</v>
      </c>
      <c r="C28" s="133"/>
      <c r="D28" s="133"/>
      <c r="E28" s="134"/>
      <c r="F28" s="84">
        <v>20430</v>
      </c>
      <c r="G28" s="84">
        <v>20430</v>
      </c>
      <c r="H28" s="84">
        <v>28197</v>
      </c>
      <c r="I28" s="48">
        <v>33387</v>
      </c>
      <c r="J28" s="48">
        <v>33387</v>
      </c>
      <c r="K28" s="48">
        <v>78800.950000000012</v>
      </c>
      <c r="M28" s="47"/>
    </row>
    <row r="29" spans="1:13" s="43" customFormat="1" x14ac:dyDescent="0.4">
      <c r="A29" s="46">
        <v>375001</v>
      </c>
      <c r="B29" s="132" t="s">
        <v>56</v>
      </c>
      <c r="C29" s="133"/>
      <c r="D29" s="133"/>
      <c r="E29" s="134"/>
      <c r="F29" s="84">
        <v>204597</v>
      </c>
      <c r="G29" s="84">
        <v>204597</v>
      </c>
      <c r="H29" s="84">
        <v>207089.47</v>
      </c>
      <c r="I29" s="48">
        <v>186105.2</v>
      </c>
      <c r="J29" s="48">
        <v>186105.2</v>
      </c>
      <c r="K29" s="48">
        <v>136639.69</v>
      </c>
      <c r="M29" s="47"/>
    </row>
    <row r="30" spans="1:13" s="43" customFormat="1" x14ac:dyDescent="0.4">
      <c r="A30" s="46">
        <v>383001</v>
      </c>
      <c r="B30" s="137" t="s">
        <v>99</v>
      </c>
      <c r="C30" s="137"/>
      <c r="D30" s="137"/>
      <c r="E30" s="137"/>
      <c r="F30" s="84">
        <v>35000</v>
      </c>
      <c r="G30" s="84">
        <v>35000</v>
      </c>
      <c r="H30" s="84">
        <v>35000</v>
      </c>
      <c r="I30" s="48">
        <v>35077.29</v>
      </c>
      <c r="J30" s="48">
        <v>35077.29</v>
      </c>
      <c r="K30" s="48">
        <v>35077.29</v>
      </c>
      <c r="M30" s="47"/>
    </row>
    <row r="31" spans="1:13" s="43" customFormat="1" x14ac:dyDescent="0.4">
      <c r="A31" s="46">
        <v>392001</v>
      </c>
      <c r="B31" s="132" t="s">
        <v>100</v>
      </c>
      <c r="C31" s="133"/>
      <c r="D31" s="133"/>
      <c r="E31" s="134"/>
      <c r="F31" s="84">
        <v>1681448</v>
      </c>
      <c r="G31" s="84">
        <v>1681448</v>
      </c>
      <c r="H31" s="84">
        <v>1681448</v>
      </c>
      <c r="I31" s="48">
        <v>1681448</v>
      </c>
      <c r="J31" s="48">
        <v>1681448</v>
      </c>
      <c r="K31" s="48">
        <v>3019502.65</v>
      </c>
      <c r="M31" s="47"/>
    </row>
    <row r="32" spans="1:13" s="43" customFormat="1" x14ac:dyDescent="0.4">
      <c r="A32" s="46">
        <v>392006</v>
      </c>
      <c r="B32" s="132" t="s">
        <v>101</v>
      </c>
      <c r="C32" s="133"/>
      <c r="D32" s="133"/>
      <c r="E32" s="134"/>
      <c r="F32" s="84">
        <v>233543</v>
      </c>
      <c r="G32" s="84">
        <v>233543</v>
      </c>
      <c r="H32" s="84">
        <v>233543</v>
      </c>
      <c r="I32" s="48">
        <v>233543</v>
      </c>
      <c r="J32" s="48">
        <v>233543</v>
      </c>
      <c r="K32" s="48">
        <v>320674</v>
      </c>
      <c r="M32" s="47"/>
    </row>
    <row r="33" spans="1:13" s="39" customFormat="1" ht="16.25" customHeight="1" x14ac:dyDescent="0.4">
      <c r="A33" s="46">
        <v>398001</v>
      </c>
      <c r="B33" s="132" t="s">
        <v>102</v>
      </c>
      <c r="C33" s="133"/>
      <c r="D33" s="133"/>
      <c r="E33" s="134"/>
      <c r="F33" s="84">
        <v>2135553</v>
      </c>
      <c r="G33" s="84">
        <v>2135553</v>
      </c>
      <c r="H33" s="84">
        <v>2135553</v>
      </c>
      <c r="I33" s="48">
        <v>2135553</v>
      </c>
      <c r="J33" s="48">
        <v>2135553</v>
      </c>
      <c r="K33" s="48">
        <v>1902752</v>
      </c>
      <c r="L33" s="43"/>
      <c r="M33" s="47"/>
    </row>
    <row r="34" spans="1:13" s="39" customFormat="1" x14ac:dyDescent="0.4">
      <c r="A34" s="46">
        <v>399006</v>
      </c>
      <c r="B34" s="137" t="s">
        <v>103</v>
      </c>
      <c r="C34" s="137"/>
      <c r="D34" s="137"/>
      <c r="E34" s="137"/>
      <c r="F34" s="84">
        <v>1416847</v>
      </c>
      <c r="G34" s="84">
        <v>1416847</v>
      </c>
      <c r="H34" s="84">
        <v>1397950.47</v>
      </c>
      <c r="I34" s="48">
        <v>1378960.3699999999</v>
      </c>
      <c r="J34" s="48">
        <v>1378960.3699999999</v>
      </c>
      <c r="K34" s="48">
        <v>1293185.2</v>
      </c>
      <c r="M34" s="47"/>
    </row>
    <row r="35" spans="1:13" s="45" customFormat="1" ht="14" x14ac:dyDescent="0.35">
      <c r="A35" s="139" t="s">
        <v>81</v>
      </c>
      <c r="B35" s="139"/>
      <c r="C35" s="139"/>
      <c r="D35" s="139"/>
      <c r="E35" s="139"/>
      <c r="F35" s="44">
        <f t="shared" ref="F35:K35" si="2">SUM(F36:F37)</f>
        <v>6507556</v>
      </c>
      <c r="G35" s="50">
        <f t="shared" si="2"/>
        <v>6507556</v>
      </c>
      <c r="H35" s="50">
        <f t="shared" si="2"/>
        <v>6507556</v>
      </c>
      <c r="I35" s="50">
        <f t="shared" si="2"/>
        <v>6507556</v>
      </c>
      <c r="J35" s="50">
        <f t="shared" si="2"/>
        <v>6507556</v>
      </c>
      <c r="K35" s="50">
        <f t="shared" si="2"/>
        <v>6507556</v>
      </c>
    </row>
    <row r="36" spans="1:13" s="47" customFormat="1" ht="23.5" customHeight="1" x14ac:dyDescent="0.4">
      <c r="A36" s="46">
        <v>415001</v>
      </c>
      <c r="B36" s="137" t="s">
        <v>104</v>
      </c>
      <c r="C36" s="137"/>
      <c r="D36" s="137"/>
      <c r="E36" s="137"/>
      <c r="F36" s="84">
        <v>5607556</v>
      </c>
      <c r="G36" s="84">
        <v>5607556</v>
      </c>
      <c r="H36" s="84">
        <v>5607556</v>
      </c>
      <c r="I36" s="48">
        <v>5607556</v>
      </c>
      <c r="J36" s="48">
        <v>5607556</v>
      </c>
      <c r="K36" s="48">
        <v>5607556</v>
      </c>
      <c r="L36" s="39"/>
    </row>
    <row r="37" spans="1:13" s="43" customFormat="1" ht="16.25" customHeight="1" x14ac:dyDescent="0.4">
      <c r="A37" s="46">
        <v>442001</v>
      </c>
      <c r="B37" s="132" t="s">
        <v>105</v>
      </c>
      <c r="C37" s="133"/>
      <c r="D37" s="133"/>
      <c r="E37" s="134"/>
      <c r="F37" s="84">
        <v>900000</v>
      </c>
      <c r="G37" s="84">
        <v>900000</v>
      </c>
      <c r="H37" s="84">
        <v>900000</v>
      </c>
      <c r="I37" s="48">
        <v>900000</v>
      </c>
      <c r="J37" s="48">
        <v>900000</v>
      </c>
      <c r="K37" s="48">
        <v>900000</v>
      </c>
      <c r="L37" s="45"/>
      <c r="M37" s="47"/>
    </row>
    <row r="38" spans="1:13" s="43" customFormat="1" ht="16.25" customHeight="1" x14ac:dyDescent="0.4">
      <c r="A38" s="144" t="s">
        <v>113</v>
      </c>
      <c r="B38" s="145"/>
      <c r="C38" s="145"/>
      <c r="D38" s="145"/>
      <c r="E38" s="146"/>
      <c r="F38" s="115">
        <f>+F39</f>
        <v>0</v>
      </c>
      <c r="G38" s="115">
        <f t="shared" ref="G38:K38" si="3">+G39</f>
        <v>0</v>
      </c>
      <c r="H38" s="115">
        <f t="shared" si="3"/>
        <v>0</v>
      </c>
      <c r="I38" s="115">
        <f t="shared" si="3"/>
        <v>0</v>
      </c>
      <c r="J38" s="115">
        <f t="shared" si="3"/>
        <v>0</v>
      </c>
      <c r="K38" s="115">
        <f t="shared" si="3"/>
        <v>397329.16</v>
      </c>
      <c r="L38" s="45"/>
      <c r="M38" s="47"/>
    </row>
    <row r="39" spans="1:13" s="43" customFormat="1" ht="16.25" customHeight="1" x14ac:dyDescent="0.4">
      <c r="A39" s="46">
        <v>799004</v>
      </c>
      <c r="B39" s="147" t="s">
        <v>114</v>
      </c>
      <c r="C39" s="148"/>
      <c r="D39" s="148"/>
      <c r="E39" s="149"/>
      <c r="F39" s="84"/>
      <c r="G39" s="84"/>
      <c r="H39" s="84"/>
      <c r="I39" s="48"/>
      <c r="J39" s="48"/>
      <c r="K39" s="48">
        <v>397329.16</v>
      </c>
      <c r="L39" s="45"/>
      <c r="M39" s="47"/>
    </row>
    <row r="40" spans="1:13" s="28" customFormat="1" ht="14" x14ac:dyDescent="0.35">
      <c r="A40" s="143" t="s">
        <v>10</v>
      </c>
      <c r="B40" s="143"/>
      <c r="C40" s="143"/>
      <c r="D40" s="143"/>
      <c r="E40" s="143"/>
      <c r="F40" s="37">
        <f>+F10+F21+F35+F38</f>
        <v>94895533.599999994</v>
      </c>
      <c r="G40" s="105">
        <f t="shared" ref="G40:K40" si="4">+G10+G21+G35+G38</f>
        <v>94895533.599999994</v>
      </c>
      <c r="H40" s="105">
        <f t="shared" si="4"/>
        <v>96480092.659999996</v>
      </c>
      <c r="I40" s="105">
        <f t="shared" si="4"/>
        <v>96408419.390000001</v>
      </c>
      <c r="J40" s="114">
        <f t="shared" si="4"/>
        <v>100068419.39</v>
      </c>
      <c r="K40" s="114">
        <f t="shared" si="4"/>
        <v>96785398.479999989</v>
      </c>
    </row>
    <row r="41" spans="1:13" s="26" customFormat="1" ht="12" customHeight="1" x14ac:dyDescent="0.35">
      <c r="A41" s="86"/>
      <c r="B41" s="86"/>
      <c r="C41" s="86"/>
      <c r="D41" s="86"/>
      <c r="E41" s="86"/>
      <c r="F41" s="63"/>
      <c r="G41" s="87"/>
      <c r="H41" s="87"/>
    </row>
    <row r="42" spans="1:13" ht="13.5" customHeight="1" x14ac:dyDescent="0.4">
      <c r="A42" s="96" t="s">
        <v>29</v>
      </c>
      <c r="B42" s="96"/>
      <c r="C42" s="96"/>
      <c r="D42" s="96"/>
      <c r="E42" s="96"/>
      <c r="F42" s="96"/>
    </row>
    <row r="43" spans="1:13" x14ac:dyDescent="0.4">
      <c r="A43" s="89"/>
      <c r="B43" s="89"/>
      <c r="C43" s="89"/>
      <c r="D43" s="89"/>
      <c r="E43" s="89"/>
      <c r="F43" s="89"/>
    </row>
    <row r="44" spans="1:13" x14ac:dyDescent="0.4">
      <c r="A44" s="89"/>
      <c r="B44" s="89"/>
      <c r="C44" s="89"/>
      <c r="D44" s="89"/>
      <c r="E44" s="89"/>
      <c r="F44" s="89"/>
    </row>
    <row r="45" spans="1:13" x14ac:dyDescent="0.4">
      <c r="A45" s="89"/>
      <c r="B45" s="89"/>
      <c r="C45" s="89"/>
      <c r="D45" s="89"/>
      <c r="E45" s="89"/>
      <c r="F45" s="89"/>
    </row>
    <row r="46" spans="1:13" x14ac:dyDescent="0.4">
      <c r="A46" s="89"/>
      <c r="B46" s="89"/>
      <c r="C46" s="89"/>
      <c r="D46" s="89"/>
      <c r="E46" s="89"/>
      <c r="F46" s="89"/>
    </row>
    <row r="47" spans="1:13" x14ac:dyDescent="0.4">
      <c r="A47" s="89"/>
      <c r="B47" s="89"/>
      <c r="C47" s="89"/>
      <c r="D47" s="89"/>
      <c r="E47" s="89"/>
      <c r="F47" s="89"/>
    </row>
    <row r="48" spans="1:13" x14ac:dyDescent="0.4">
      <c r="A48" s="89"/>
      <c r="B48" s="89"/>
      <c r="C48" s="89"/>
      <c r="D48" s="89"/>
      <c r="E48" s="89"/>
      <c r="F48" s="89"/>
    </row>
    <row r="49" spans="1:32" x14ac:dyDescent="0.4">
      <c r="A49" s="89"/>
      <c r="B49" s="89"/>
      <c r="C49" s="89"/>
      <c r="D49" s="89"/>
      <c r="E49" s="89"/>
      <c r="F49" s="89"/>
    </row>
    <row r="50" spans="1:32" x14ac:dyDescent="0.4">
      <c r="A50" s="89"/>
      <c r="B50" s="89"/>
      <c r="C50" s="89"/>
      <c r="D50" s="89"/>
      <c r="E50" s="89"/>
      <c r="F50" s="89"/>
    </row>
    <row r="51" spans="1:32" x14ac:dyDescent="0.4">
      <c r="A51" s="89"/>
      <c r="B51" s="89"/>
      <c r="C51" s="89"/>
      <c r="D51" s="89"/>
      <c r="E51" s="89"/>
      <c r="F51" s="89"/>
    </row>
    <row r="52" spans="1:32" x14ac:dyDescent="0.4">
      <c r="A52" s="142" t="s">
        <v>57</v>
      </c>
      <c r="B52" s="142"/>
      <c r="C52" s="142"/>
      <c r="D52" s="142"/>
      <c r="E52" s="142"/>
      <c r="F52" s="142"/>
    </row>
    <row r="53" spans="1:32" ht="30.75" customHeight="1" x14ac:dyDescent="0.4">
      <c r="A53" s="142" t="s">
        <v>76</v>
      </c>
      <c r="B53" s="142"/>
      <c r="C53" s="142"/>
      <c r="D53" s="142"/>
      <c r="E53" s="142"/>
      <c r="F53" s="142"/>
      <c r="G53" s="142"/>
      <c r="H53" s="142"/>
      <c r="I53" s="142"/>
      <c r="J53" s="142"/>
      <c r="K53" s="142"/>
    </row>
    <row r="54" spans="1:32" ht="22.5" customHeight="1" x14ac:dyDescent="0.4">
      <c r="A54" s="142" t="s">
        <v>58</v>
      </c>
      <c r="B54" s="142"/>
      <c r="C54" s="142"/>
      <c r="D54" s="142"/>
      <c r="E54" s="142"/>
      <c r="F54" s="142"/>
      <c r="AF54" s="29"/>
    </row>
    <row r="55" spans="1:32" s="30" customFormat="1" ht="12" customHeight="1" x14ac:dyDescent="0.4">
      <c r="A55" s="90"/>
      <c r="B55" s="90"/>
      <c r="C55" s="31"/>
      <c r="D55" s="31"/>
      <c r="E55" s="31"/>
      <c r="F55" s="90"/>
      <c r="G55" s="90"/>
      <c r="H55" s="90"/>
      <c r="AF55" s="32"/>
    </row>
    <row r="56" spans="1:32" s="30" customFormat="1" ht="12" customHeight="1" x14ac:dyDescent="0.4">
      <c r="A56" s="90"/>
      <c r="B56" s="90"/>
      <c r="C56" s="31"/>
      <c r="D56" s="31"/>
      <c r="E56" s="31"/>
      <c r="F56" s="90"/>
      <c r="G56" s="90"/>
      <c r="H56" s="90"/>
      <c r="AF56" s="32"/>
    </row>
    <row r="57" spans="1:32" x14ac:dyDescent="0.4">
      <c r="E57" s="91"/>
      <c r="AF57" s="29"/>
    </row>
    <row r="58" spans="1:32" x14ac:dyDescent="0.4">
      <c r="A58" s="92"/>
      <c r="E58" s="91"/>
      <c r="AF58" s="29"/>
    </row>
    <row r="59" spans="1:32" x14ac:dyDescent="0.4">
      <c r="E59" s="91"/>
      <c r="AF59" s="29"/>
    </row>
    <row r="60" spans="1:32" x14ac:dyDescent="0.4">
      <c r="E60" s="91"/>
      <c r="AF60" s="29"/>
    </row>
  </sheetData>
  <mergeCells count="47">
    <mergeCell ref="B24:E24"/>
    <mergeCell ref="B30:E30"/>
    <mergeCell ref="B31:E31"/>
    <mergeCell ref="B32:E32"/>
    <mergeCell ref="B25:E25"/>
    <mergeCell ref="B26:E26"/>
    <mergeCell ref="B27:E27"/>
    <mergeCell ref="B28:E28"/>
    <mergeCell ref="B29:E29"/>
    <mergeCell ref="A54:F54"/>
    <mergeCell ref="B33:E33"/>
    <mergeCell ref="B34:E34"/>
    <mergeCell ref="A35:E35"/>
    <mergeCell ref="B36:E36"/>
    <mergeCell ref="B37:E37"/>
    <mergeCell ref="A40:E40"/>
    <mergeCell ref="A52:F52"/>
    <mergeCell ref="A53:K53"/>
    <mergeCell ref="A38:E38"/>
    <mergeCell ref="B39:E39"/>
    <mergeCell ref="F7:F9"/>
    <mergeCell ref="A1:K1"/>
    <mergeCell ref="A2:K2"/>
    <mergeCell ref="A5:K5"/>
    <mergeCell ref="A6:K6"/>
    <mergeCell ref="A4:K4"/>
    <mergeCell ref="A3:K3"/>
    <mergeCell ref="B23:E23"/>
    <mergeCell ref="A7:E9"/>
    <mergeCell ref="A10:E10"/>
    <mergeCell ref="B11:E11"/>
    <mergeCell ref="B20:E20"/>
    <mergeCell ref="A21:E21"/>
    <mergeCell ref="B22:E22"/>
    <mergeCell ref="B12:E12"/>
    <mergeCell ref="B13:E13"/>
    <mergeCell ref="B14:E14"/>
    <mergeCell ref="B15:E15"/>
    <mergeCell ref="B16:E16"/>
    <mergeCell ref="B17:E17"/>
    <mergeCell ref="B18:E18"/>
    <mergeCell ref="B19:E19"/>
    <mergeCell ref="J8:J9"/>
    <mergeCell ref="G8:G9"/>
    <mergeCell ref="H8:H9"/>
    <mergeCell ref="I8:I9"/>
    <mergeCell ref="K8:K9"/>
  </mergeCells>
  <pageMargins left="0.7" right="0.7" top="0.75" bottom="0.75" header="0.3" footer="0.3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JGSE.16.1</vt:lpstr>
      <vt:lpstr>JGSE.16.2</vt:lpstr>
      <vt:lpstr>JGSE.16.3</vt:lpstr>
      <vt:lpstr>JGSE.16.4</vt:lpstr>
      <vt:lpstr>JGSE.16.2!Área_de_impresión</vt:lpstr>
      <vt:lpstr>JGSE.16.4!Área_de_impresión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</dc:creator>
  <cp:lastModifiedBy>Eric</cp:lastModifiedBy>
  <cp:lastPrinted>2023-06-15T18:45:41Z</cp:lastPrinted>
  <dcterms:created xsi:type="dcterms:W3CDTF">2021-08-12T15:01:29Z</dcterms:created>
  <dcterms:modified xsi:type="dcterms:W3CDTF">2024-03-11T18:59:37Z</dcterms:modified>
</cp:coreProperties>
</file>